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mc:AlternateContent xmlns:mc="http://schemas.openxmlformats.org/markup-compatibility/2006">
    <mc:Choice Requires="x15">
      <x15ac:absPath xmlns:x15ac="http://schemas.microsoft.com/office/spreadsheetml/2010/11/ac" url="F:\Reports\Monitoring\mr22\Final Report\Monitoring Report Tables\"/>
    </mc:Choice>
  </mc:AlternateContent>
  <xr:revisionPtr revIDLastSave="0" documentId="13_ncr:1_{7B5C638D-EDA7-49A2-84D2-CB200EEEE6FE}" xr6:coauthVersionLast="47" xr6:coauthVersionMax="47" xr10:uidLastSave="{00000000-0000-0000-0000-000000000000}"/>
  <bookViews>
    <workbookView xWindow="-37" yWindow="-37" windowWidth="21374" windowHeight="10244" tabRatio="860" xr2:uid="{00000000-000D-0000-FFFF-FFFF00000000}"/>
  </bookViews>
  <sheets>
    <sheet name="6.1" sheetId="1" r:id="rId1"/>
    <sheet name="6.2" sheetId="9" r:id="rId2"/>
    <sheet name="6.3" sheetId="10" r:id="rId3"/>
    <sheet name="6.4" sheetId="11" r:id="rId4"/>
    <sheet name="6.4 F" sheetId="22" r:id="rId5"/>
    <sheet name="6.5" sheetId="2" r:id="rId6"/>
    <sheet name="6.6" sheetId="3" r:id="rId7"/>
    <sheet name="6.7" sheetId="4" r:id="rId8"/>
    <sheet name="6.8" sheetId="12" r:id="rId9"/>
    <sheet name="6.9" sheetId="5" r:id="rId10"/>
    <sheet name="6.10" sheetId="6" r:id="rId11"/>
    <sheet name="6.11" sheetId="32" r:id="rId12"/>
    <sheet name="6.12" sheetId="19" r:id="rId13"/>
    <sheet name="6.12 F" sheetId="23" r:id="rId14"/>
    <sheet name="6.13" sheetId="31" r:id="rId15"/>
    <sheet name="6.14" sheetId="30" r:id="rId16"/>
    <sheet name="6.15" sheetId="25" r:id="rId17"/>
    <sheet name="6.16" sheetId="28" r:id="rId18"/>
    <sheet name="6.17" sheetId="29" r:id="rId19"/>
  </sheets>
  <definedNames>
    <definedName name="IDX" localSheetId="17">'6.16'!#REF!</definedName>
    <definedName name="_xlnm.Print_Area" localSheetId="0">'6.1'!$A$1:$G$123</definedName>
    <definedName name="_xlnm.Print_Area" localSheetId="10">'6.10'!$B$1:$I$61</definedName>
    <definedName name="_xlnm.Print_Area" localSheetId="11">'6.11'!$A$1:$J$69</definedName>
    <definedName name="_xlnm.Print_Area" localSheetId="12">'6.12'!$B$1:$D$21</definedName>
    <definedName name="_xlnm.Print_Area" localSheetId="13">'6.12 F'!$B$1:$B$8</definedName>
    <definedName name="_xlnm.Print_Area" localSheetId="14">'6.13'!$A$1:$G$28</definedName>
    <definedName name="_xlnm.Print_Area" localSheetId="15">'6.14'!$A$1:$D$41</definedName>
    <definedName name="_xlnm.Print_Area" localSheetId="16">'6.15'!$A$1:$D$38</definedName>
    <definedName name="_xlnm.Print_Area" localSheetId="17">'6.16'!$A$1:$N$28</definedName>
    <definedName name="_xlnm.Print_Area" localSheetId="18">'6.17'!$B$1:$E$62</definedName>
    <definedName name="_xlnm.Print_Area" localSheetId="1">'6.2'!$A$1:$G$34</definedName>
    <definedName name="_xlnm.Print_Area" localSheetId="2">'6.3'!$A$1:$E$33</definedName>
    <definedName name="_xlnm.Print_Area" localSheetId="3">'6.4'!$B$1:$D$38</definedName>
    <definedName name="_xlnm.Print_Area" localSheetId="8">'6.8'!$A$1:$G$60</definedName>
    <definedName name="_xlnm.Print_Area" localSheetId="9">'6.9'!$B$1:$C$35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6" i="30" l="1"/>
  <c r="C37" i="30" l="1"/>
  <c r="C35" i="30"/>
  <c r="C34" i="30"/>
  <c r="C33" i="30"/>
  <c r="C32" i="30"/>
  <c r="C31" i="30"/>
  <c r="C29" i="30"/>
  <c r="C28" i="30"/>
  <c r="C27" i="30"/>
  <c r="C26" i="30"/>
  <c r="C25" i="30"/>
  <c r="C24" i="30"/>
  <c r="D23" i="30"/>
  <c r="C23" i="30"/>
  <c r="B23" i="30"/>
  <c r="C21" i="30"/>
  <c r="C20" i="30"/>
  <c r="C19" i="30"/>
  <c r="C18" i="30"/>
  <c r="C17" i="30"/>
  <c r="C16" i="30"/>
  <c r="D15" i="30"/>
  <c r="C15" i="30" s="1"/>
  <c r="B15" i="30"/>
  <c r="C13" i="30"/>
  <c r="C12" i="30"/>
  <c r="C11" i="30"/>
  <c r="C10" i="30"/>
  <c r="C9" i="30"/>
  <c r="C8" i="30"/>
  <c r="D7" i="30"/>
  <c r="C7" i="30"/>
  <c r="B7" i="30"/>
  <c r="C30" i="10" l="1"/>
  <c r="D30" i="10"/>
  <c r="E30" i="10"/>
  <c r="B30" i="10"/>
  <c r="F119" i="1"/>
  <c r="G119" i="1"/>
  <c r="D119" i="1"/>
  <c r="G121" i="1"/>
  <c r="F121" i="1"/>
  <c r="G120" i="1"/>
  <c r="D120" i="1"/>
  <c r="F120" i="1"/>
  <c r="N22" i="28"/>
  <c r="M22" i="28"/>
  <c r="L22" i="28"/>
  <c r="K22" i="28"/>
  <c r="J22" i="28"/>
  <c r="I22" i="28"/>
  <c r="H22" i="28"/>
  <c r="G22" i="28"/>
  <c r="F22" i="28"/>
  <c r="E22" i="28"/>
  <c r="D22" i="28"/>
  <c r="C22" i="28"/>
  <c r="N11" i="28"/>
  <c r="M11" i="28"/>
  <c r="L11" i="28"/>
  <c r="I11" i="28"/>
  <c r="H11" i="28"/>
  <c r="G11" i="28"/>
  <c r="F11" i="28"/>
  <c r="E11" i="28"/>
  <c r="D11" i="28"/>
  <c r="C11" i="28"/>
  <c r="C58" i="29"/>
  <c r="D58" i="29"/>
  <c r="E58" i="29"/>
  <c r="E29" i="10"/>
  <c r="C29" i="10"/>
  <c r="D29" i="10"/>
  <c r="B29" i="10"/>
  <c r="G117" i="1"/>
  <c r="G118" i="1"/>
  <c r="D117" i="1"/>
  <c r="F117" i="1"/>
  <c r="D118" i="1"/>
  <c r="F118" i="1"/>
  <c r="D115" i="1"/>
  <c r="F115" i="1"/>
  <c r="D116" i="1"/>
  <c r="F116" i="1"/>
  <c r="D114" i="1"/>
  <c r="F114" i="1"/>
  <c r="G115" i="1"/>
  <c r="G116" i="1"/>
  <c r="G114" i="1"/>
  <c r="F113" i="1"/>
  <c r="G113" i="1"/>
  <c r="F110" i="1"/>
  <c r="D108" i="1"/>
  <c r="F108" i="1"/>
  <c r="D107" i="1"/>
  <c r="F107" i="1"/>
  <c r="D106" i="1"/>
  <c r="F106" i="1"/>
  <c r="D105" i="1"/>
  <c r="F105" i="1"/>
  <c r="G108" i="1"/>
  <c r="G107" i="1"/>
  <c r="G106" i="1"/>
  <c r="G103" i="1"/>
  <c r="D103" i="1"/>
  <c r="F103" i="1"/>
  <c r="G104" i="1"/>
  <c r="F104" i="1"/>
  <c r="G102" i="1"/>
  <c r="F102" i="1"/>
  <c r="E89" i="1"/>
  <c r="G89" i="1"/>
  <c r="E95" i="1"/>
  <c r="G95" i="1"/>
  <c r="E94" i="1"/>
  <c r="G94" i="1"/>
  <c r="C26" i="11"/>
  <c r="F101" i="1"/>
  <c r="F100" i="1"/>
  <c r="F99" i="1"/>
  <c r="F98" i="1"/>
  <c r="G96" i="1"/>
  <c r="F96" i="1"/>
  <c r="F95" i="1"/>
  <c r="F94" i="1"/>
  <c r="G93" i="1"/>
  <c r="F93" i="1"/>
  <c r="G92" i="1"/>
  <c r="F92" i="1"/>
  <c r="E91" i="1"/>
  <c r="G91" i="1"/>
  <c r="F91" i="1"/>
  <c r="E90" i="1"/>
  <c r="G90" i="1"/>
  <c r="F90" i="1"/>
  <c r="F89" i="1"/>
  <c r="F88" i="1"/>
  <c r="F87" i="1"/>
  <c r="F86" i="1"/>
  <c r="F85" i="1"/>
  <c r="F84" i="1"/>
  <c r="F83" i="1"/>
  <c r="F82" i="1"/>
  <c r="F81" i="1"/>
  <c r="F80" i="1"/>
  <c r="F79" i="1"/>
  <c r="F78" i="1"/>
  <c r="F77" i="1"/>
  <c r="F76" i="1"/>
  <c r="F75" i="1"/>
  <c r="F74" i="1"/>
  <c r="F73" i="1"/>
  <c r="F72" i="1"/>
  <c r="F71"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alcChain>
</file>

<file path=xl/sharedStrings.xml><?xml version="1.0" encoding="utf-8"?>
<sst xmlns="http://schemas.openxmlformats.org/spreadsheetml/2006/main" count="787" uniqueCount="290">
  <si>
    <t>Table 6.1</t>
  </si>
  <si>
    <t>Month</t>
  </si>
  <si>
    <t>Year</t>
  </si>
  <si>
    <t>Households (millions)</t>
  </si>
  <si>
    <t>Households with a Telephone in Unit (millions)</t>
  </si>
  <si>
    <t>Percentage with Telephone in Unit</t>
  </si>
  <si>
    <t>Households without a Telephone in Unit (millions)</t>
  </si>
  <si>
    <t>Percentage without Telephone in Unit</t>
  </si>
  <si>
    <t>November</t>
  </si>
  <si>
    <t>March</t>
  </si>
  <si>
    <t>July</t>
  </si>
  <si>
    <t xml:space="preserve"> </t>
  </si>
  <si>
    <r>
      <rPr>
        <i/>
        <sz val="10"/>
        <rFont val="Times New Roman"/>
        <family val="1"/>
      </rPr>
      <t>Source</t>
    </r>
    <r>
      <rPr>
        <sz val="10"/>
        <rFont val="Times New Roman"/>
        <family val="1"/>
      </rPr>
      <t>: United States Census Bureau, Current Population Survey</t>
    </r>
  </si>
  <si>
    <t>Table 6.2</t>
  </si>
  <si>
    <t>(in 1984 Dollars)</t>
  </si>
  <si>
    <t>$9,999 or Less</t>
  </si>
  <si>
    <t>$10,000 - $19,999</t>
  </si>
  <si>
    <t>$20,000 - $29,999</t>
  </si>
  <si>
    <t>$30,000 - $39,999</t>
  </si>
  <si>
    <t>$40,000 or Greater</t>
  </si>
  <si>
    <t>All Households</t>
  </si>
  <si>
    <t xml:space="preserve">  </t>
  </si>
  <si>
    <r>
      <rPr>
        <i/>
        <sz val="10"/>
        <rFont val="Times New Roman"/>
        <family val="1"/>
      </rPr>
      <t>Notes</t>
    </r>
    <r>
      <rPr>
        <sz val="10"/>
        <rFont val="Times New Roman"/>
        <family val="1"/>
      </rPr>
      <t xml:space="preserve">:  Income groups classified by 1984 dollars. For a conversion to current-year dollars, consult Table 6.3. Total penetration rates may differ slightly from those in Table 6.1 due to sampling differences between the March CPS and the March CPS Supplement. </t>
    </r>
  </si>
  <si>
    <r>
      <rPr>
        <i/>
        <sz val="10"/>
        <rFont val="Times New Roman"/>
        <family val="1"/>
      </rPr>
      <t>Source</t>
    </r>
    <r>
      <rPr>
        <sz val="10"/>
        <rFont val="Times New Roman"/>
        <family val="1"/>
      </rPr>
      <t xml:space="preserve">:  U.S. Census Bureau, Current Population Survey (March CPS Supplement).  </t>
    </r>
  </si>
  <si>
    <t>Table 6.3</t>
  </si>
  <si>
    <t>Nominal Dollar Equivalents by Year</t>
  </si>
  <si>
    <r>
      <rPr>
        <i/>
        <sz val="10"/>
        <rFont val="Times New Roman"/>
        <family val="1"/>
      </rPr>
      <t>Note</t>
    </r>
    <r>
      <rPr>
        <sz val="10"/>
        <rFont val="Times New Roman"/>
        <family val="1"/>
      </rPr>
      <t>: All numbers based on CPI non-adjusted series, March 1984 base of 102.6.  This table shows the nominal dollar equivalents for each 1984-dollar amount used in classifying income categories in Tables 6.2 and 6.8.</t>
    </r>
  </si>
  <si>
    <t>Table 6.4</t>
  </si>
  <si>
    <t>Historical Voice Penetration Estimates</t>
  </si>
  <si>
    <r>
      <t>Percentage of Occupied Housing Units with Telephone Service</t>
    </r>
    <r>
      <rPr>
        <b/>
        <vertAlign val="superscript"/>
        <sz val="11"/>
        <rFont val="Times New Roman"/>
        <family val="1"/>
      </rPr>
      <t>1</t>
    </r>
  </si>
  <si>
    <r>
      <t>Percentage of Households with Telephone Service</t>
    </r>
    <r>
      <rPr>
        <b/>
        <vertAlign val="superscript"/>
        <sz val="11"/>
        <rFont val="Times New Roman"/>
        <family val="1"/>
      </rPr>
      <t>2</t>
    </r>
  </si>
  <si>
    <r>
      <t xml:space="preserve"> 2008</t>
    </r>
    <r>
      <rPr>
        <vertAlign val="superscript"/>
        <sz val="11"/>
        <rFont val="Times New Roman"/>
        <family val="1"/>
      </rPr>
      <t>3</t>
    </r>
  </si>
  <si>
    <r>
      <t>NA</t>
    </r>
    <r>
      <rPr>
        <vertAlign val="superscript"/>
        <sz val="11"/>
        <rFont val="Times New Roman"/>
        <family val="1"/>
      </rPr>
      <t>4</t>
    </r>
  </si>
  <si>
    <r>
      <t>NA</t>
    </r>
    <r>
      <rPr>
        <vertAlign val="superscript"/>
        <sz val="11"/>
        <rFont val="Times New Roman"/>
        <family val="1"/>
      </rPr>
      <t>5</t>
    </r>
  </si>
  <si>
    <t>Errata #53: released April 12, 2010, regarding 2008 ACS 1-year and 2006-2008 ACS 3-year estimates for household kitchen facilities and telephone service.  Two errors were found affecting the 2008 ACS 1-year data and the 2006-2008 ACS 3-year data for telephone service.  The errors involve the last two items in Question 8 on the housing section of the 2008 ACS questionnaire which asks whether the housing unit has telephone service (including cell phones).  The error involved the incorrect capture of the responses to those items.  It affected the estimates of householders who reported no telephone service, resulting in an underestimate of "no" responses and an increased imputation rate for both items. At the national level, the percent of households reporting no telephone service in 2008 was 1.8 percent; however, after correcting the data capture error, the percent reporting no telephone service is approximately 2.8 percent.</t>
  </si>
  <si>
    <t>ACS statistics for 2020 are experimental due to COVID-19 impacting the ACS.</t>
  </si>
  <si>
    <t>Table 6.5</t>
  </si>
  <si>
    <t>Voice Penetration by Selected Demographic Characteristics</t>
  </si>
  <si>
    <t>(Percentage of Households with Voice Service)</t>
  </si>
  <si>
    <t>Characteristic</t>
  </si>
  <si>
    <t>Persons in Household</t>
  </si>
  <si>
    <t xml:space="preserve">     1</t>
  </si>
  <si>
    <t xml:space="preserve">     2 - 3</t>
  </si>
  <si>
    <t xml:space="preserve">     4 - 5</t>
  </si>
  <si>
    <t xml:space="preserve">     6 +</t>
  </si>
  <si>
    <t>Age of Householder</t>
  </si>
  <si>
    <t xml:space="preserve">     15 - 24 Yrs Old</t>
  </si>
  <si>
    <t xml:space="preserve">     25 - 54 Yrs Old</t>
  </si>
  <si>
    <t xml:space="preserve">     55 - 59 Yrs Old</t>
  </si>
  <si>
    <t xml:space="preserve">     60 - 64 Yrs Old</t>
  </si>
  <si>
    <t xml:space="preserve">     65 - 69 Yrs Old</t>
  </si>
  <si>
    <t xml:space="preserve">     70 - 99 Yrs Old</t>
  </si>
  <si>
    <t>Race of Householder</t>
  </si>
  <si>
    <t xml:space="preserve">     White</t>
  </si>
  <si>
    <t xml:space="preserve">     Black</t>
  </si>
  <si>
    <t xml:space="preserve">     Hispanic Origin</t>
  </si>
  <si>
    <t>Total United States</t>
  </si>
  <si>
    <r>
      <rPr>
        <i/>
        <sz val="10"/>
        <rFont val="Times New Roman"/>
        <family val="1"/>
      </rPr>
      <t>Source</t>
    </r>
    <r>
      <rPr>
        <sz val="10"/>
        <rFont val="Times New Roman"/>
        <family val="1"/>
      </rPr>
      <t xml:space="preserve">:  U.S. Census Bureau, Current Population Survey.  </t>
    </r>
  </si>
  <si>
    <t>Table 6.6</t>
  </si>
  <si>
    <t>(Percentage of Occupied Housing Units with Voice Service)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</si>
  <si>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</si>
  <si>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</si>
  <si>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</si>
  <si>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</si>
  <si>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</si>
  <si>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</si>
  <si>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</si>
  <si>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</si>
  <si>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</si>
  <si>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</si>
  <si>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</si>
  <si>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</si>
  <si>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</si>
  <si>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</si>
  <si>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</si>
  <si>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</si>
  <si>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</si>
  <si>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</si>
  <si>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</si>
  <si>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</si>
  <si>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</si>
  <si>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</si>
  <si>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</si>
  <si>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</si>
  <si>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</si>
  <si>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</si>
  <si>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</si>
  <si>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</si>
  <si>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</si>
  <si>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</si>
  <si>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</si>
  <si>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</si>
  <si>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</si>
  <si>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</si>
  <si>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</si>
  <si>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</si>
  <si>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</si>
  <si>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</si>
  <si>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</si>
  <si>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</si>
  <si>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</si>
  <si>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</si>
  <si>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</si>
  <si>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</si>
  <si>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</si>
  <si>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</si>
  <si>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</si>
  <si>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</si>
  <si>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</si>
  <si>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</si>
  <si>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</si>
  <si>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</si>
  <si>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r>
      <rPr>
        <i/>
        <sz val="10"/>
        <rFont val="Times New Roman"/>
        <family val="1"/>
      </rPr>
      <t>Note</t>
    </r>
    <r>
      <rPr>
        <sz val="10"/>
        <rFont val="Times New Roman"/>
        <family val="1"/>
      </rPr>
      <t>: 'Total United States' does not include Puerto Rico.</t>
    </r>
  </si>
  <si>
    <r>
      <rPr>
        <i/>
        <sz val="10"/>
        <rFont val="Times New Roman"/>
        <family val="1"/>
      </rPr>
      <t>Note</t>
    </r>
    <r>
      <rPr>
        <sz val="10"/>
        <rFont val="Times New Roman"/>
        <family val="1"/>
      </rPr>
      <t>: 2020 Data unavaiable due to Covid-19 impacts to ACS data.</t>
    </r>
  </si>
  <si>
    <r>
      <rPr>
        <i/>
        <sz val="10"/>
        <rFont val="Times New Roman"/>
        <family val="1"/>
      </rPr>
      <t>Source</t>
    </r>
    <r>
      <rPr>
        <sz val="10"/>
        <rFont val="Times New Roman"/>
        <family val="1"/>
      </rPr>
      <t>:  Census Bureau, American Community Survey, Table DP04.</t>
    </r>
  </si>
  <si>
    <t>Table 6.7</t>
  </si>
  <si>
    <t>Voice Penetration by State, Selected Years</t>
  </si>
  <si>
    <t>(Percentage of Households with a Telephone in Unit)</t>
  </si>
  <si>
    <r>
      <rPr>
        <i/>
        <sz val="10"/>
        <rFont val="Times New Roman"/>
        <family val="1"/>
      </rPr>
      <t>Source</t>
    </r>
    <r>
      <rPr>
        <sz val="10"/>
        <rFont val="Times New Roman"/>
        <family val="1"/>
      </rPr>
      <t>:  U.S. Census Bureau, Current Population Survey.</t>
    </r>
  </si>
  <si>
    <t>Table 6.8</t>
  </si>
  <si>
    <t>$10,000 to $19,999</t>
  </si>
  <si>
    <t>$19,999 to $29,999</t>
  </si>
  <si>
    <t>$30,000 to $39,999</t>
  </si>
  <si>
    <t>$40,000 or More</t>
  </si>
  <si>
    <r>
      <rPr>
        <i/>
        <sz val="10"/>
        <rFont val="Times New Roman"/>
        <family val="1"/>
      </rPr>
      <t>Note</t>
    </r>
    <r>
      <rPr>
        <sz val="10"/>
        <rFont val="Times New Roman"/>
        <family val="1"/>
      </rPr>
      <t xml:space="preserve">: Income categories use 1984 dollars.  For a conversion to current-year dollars, consult Table 6.3. </t>
    </r>
  </si>
  <si>
    <r>
      <rPr>
        <i/>
        <sz val="10"/>
        <rFont val="Times New Roman"/>
        <family val="1"/>
      </rPr>
      <t>Source</t>
    </r>
    <r>
      <rPr>
        <sz val="10"/>
        <rFont val="Times New Roman"/>
        <family val="1"/>
      </rPr>
      <t>:  U.S. Census Bureau, Current Population Survey (March CPS Supplement).</t>
    </r>
  </si>
  <si>
    <t>Table 6.9</t>
  </si>
  <si>
    <r>
      <t>Percent with high-speed Internet subscription</t>
    </r>
    <r>
      <rPr>
        <b/>
        <vertAlign val="superscript"/>
        <sz val="11"/>
        <rFont val="Times New Roman"/>
        <family val="1"/>
      </rPr>
      <t>1</t>
    </r>
  </si>
  <si>
    <r>
      <t>Household Income</t>
    </r>
    <r>
      <rPr>
        <b/>
        <vertAlign val="superscript"/>
        <sz val="11"/>
        <rFont val="Times New Roman"/>
        <family val="1"/>
      </rPr>
      <t>2</t>
    </r>
  </si>
  <si>
    <t xml:space="preserve">     Less than $20,000</t>
  </si>
  <si>
    <t xml:space="preserve">     $20,000 - $74,999</t>
  </si>
  <si>
    <t xml:space="preserve">     $75,000 or more</t>
  </si>
  <si>
    <r>
      <t>Metropolitan Status</t>
    </r>
    <r>
      <rPr>
        <b/>
        <vertAlign val="superscript"/>
        <sz val="11"/>
        <rFont val="Times New Roman"/>
        <family val="1"/>
      </rPr>
      <t>3</t>
    </r>
  </si>
  <si>
    <t xml:space="preserve">     Metropolitan Area</t>
  </si>
  <si>
    <t xml:space="preserve">     Nonmetropolitan Area</t>
  </si>
  <si>
    <r>
      <t>Urban / Rural Area</t>
    </r>
    <r>
      <rPr>
        <b/>
        <vertAlign val="superscript"/>
        <sz val="11"/>
        <rFont val="Times New Roman"/>
        <family val="1"/>
      </rPr>
      <t>3</t>
    </r>
  </si>
  <si>
    <t xml:space="preserve">     Rural Area</t>
  </si>
  <si>
    <t xml:space="preserve">     Urban Area</t>
  </si>
  <si>
    <t>All Individuals</t>
  </si>
  <si>
    <r>
      <t>Age</t>
    </r>
    <r>
      <rPr>
        <b/>
        <vertAlign val="superscript"/>
        <sz val="11"/>
        <rFont val="Times New Roman"/>
        <family val="1"/>
      </rPr>
      <t>4</t>
    </r>
  </si>
  <si>
    <t xml:space="preserve">     Under 18</t>
  </si>
  <si>
    <t xml:space="preserve">     18 - 64</t>
  </si>
  <si>
    <t xml:space="preserve">     65 +</t>
  </si>
  <si>
    <r>
      <t>Race and Hispanic Origin</t>
    </r>
    <r>
      <rPr>
        <b/>
        <vertAlign val="superscript"/>
        <sz val="11"/>
        <rFont val="Times New Roman"/>
        <family val="1"/>
      </rPr>
      <t>5</t>
    </r>
  </si>
  <si>
    <t xml:space="preserve">     White alone, non-Hispanic</t>
  </si>
  <si>
    <t xml:space="preserve">     Black alone, non-Hispanic</t>
  </si>
  <si>
    <t xml:space="preserve">     Asian alone, non-Hispanic</t>
  </si>
  <si>
    <t xml:space="preserve">     Hispanic (of any race)</t>
  </si>
  <si>
    <t xml:space="preserve">     American Indian</t>
  </si>
  <si>
    <t>High-speed service includes all Internet service other than dial-up.</t>
  </si>
  <si>
    <r>
      <rPr>
        <i/>
        <sz val="10"/>
        <rFont val="Times New Roman"/>
        <family val="1"/>
      </rPr>
      <t>Source</t>
    </r>
    <r>
      <rPr>
        <sz val="10"/>
        <rFont val="Times New Roman"/>
        <family val="1"/>
      </rPr>
      <t>: Census Bureau, American Community Survey, Table B28004</t>
    </r>
  </si>
  <si>
    <r>
      <rPr>
        <i/>
        <sz val="10"/>
        <rFont val="Times New Roman"/>
        <family val="1"/>
      </rPr>
      <t>Source</t>
    </r>
    <r>
      <rPr>
        <sz val="10"/>
        <rFont val="Times New Roman"/>
        <family val="1"/>
      </rPr>
      <t>: Census Bureau, American Community Survey, Table B28002</t>
    </r>
  </si>
  <si>
    <r>
      <rPr>
        <i/>
        <sz val="10"/>
        <rFont val="Times New Roman"/>
        <family val="1"/>
      </rPr>
      <t>Source</t>
    </r>
    <r>
      <rPr>
        <sz val="10"/>
        <rFont val="Times New Roman"/>
        <family val="1"/>
      </rPr>
      <t>: Census Bureau, American Community Survey, Table B28005</t>
    </r>
  </si>
  <si>
    <r>
      <rPr>
        <i/>
        <sz val="10"/>
        <rFont val="Times New Roman"/>
        <family val="1"/>
      </rPr>
      <t>Source</t>
    </r>
    <r>
      <rPr>
        <sz val="10"/>
        <rFont val="Times New Roman"/>
        <family val="1"/>
      </rPr>
      <t>: Census Bureau, American Community Survey, Tables B28009 (A, B, C, D, and I)</t>
    </r>
  </si>
  <si>
    <r>
      <rPr>
        <i/>
        <sz val="10"/>
        <rFont val="Times New Roman"/>
        <family val="1"/>
      </rPr>
      <t>Note</t>
    </r>
    <r>
      <rPr>
        <sz val="10"/>
        <rFont val="Times New Roman"/>
        <family val="1"/>
      </rPr>
      <t>: 2020 Data unable to be presented due to Covid-19 impacts on ACS 1 year data.</t>
    </r>
  </si>
  <si>
    <t>Table 6.10</t>
  </si>
  <si>
    <t>63.5</t>
  </si>
  <si>
    <t>65.8</t>
  </si>
  <si>
    <t>High-speed Internet service includes all Internet service other than dial-up.</t>
  </si>
  <si>
    <t>Table 6.11</t>
  </si>
  <si>
    <t>(Households and Subscribers in thousands)</t>
  </si>
  <si>
    <t>Households</t>
  </si>
  <si>
    <t>At least 200 Kbps in any direction</t>
  </si>
  <si>
    <t>10 Mbps Download</t>
  </si>
  <si>
    <t>25 Mbps Download</t>
  </si>
  <si>
    <t>100 Mbps Download</t>
  </si>
  <si>
    <t>1 Mbps upload</t>
  </si>
  <si>
    <t>3 Mbps Upload</t>
  </si>
  <si>
    <t>Subscribers</t>
  </si>
  <si>
    <t>Ratio</t>
  </si>
  <si>
    <t>American Samoa</t>
  </si>
  <si>
    <t>Guam</t>
  </si>
  <si>
    <t>Northern Mariana Isl.</t>
  </si>
  <si>
    <t>Virgin Islands</t>
  </si>
  <si>
    <t>Total</t>
  </si>
  <si>
    <r>
      <rPr>
        <i/>
        <sz val="10"/>
        <color theme="1"/>
        <rFont val="Times New Roman"/>
        <family val="1"/>
      </rPr>
      <t>Note</t>
    </r>
    <r>
      <rPr>
        <sz val="10"/>
        <color theme="1"/>
        <rFont val="Times New Roman"/>
        <family val="1"/>
      </rPr>
      <t>: Mbps = megabits per second and kbps = kilobits per second.  * = Data withheld to maintain firm confidentiality.</t>
    </r>
  </si>
  <si>
    <r>
      <rPr>
        <i/>
        <sz val="10"/>
        <color theme="1"/>
        <rFont val="Times New Roman"/>
        <family val="1"/>
      </rPr>
      <t>Note</t>
    </r>
    <r>
      <rPr>
        <sz val="10"/>
        <color theme="1"/>
        <rFont val="Times New Roman"/>
        <family val="1"/>
      </rPr>
      <t>: Column Ratio = The ratio of the reported number of fixed residential connections (from FCC Form 477) to the estimated number of households (from the 5-year ACS).  This is a loose estimate of the share of households with fixed-location connections and is not bounded by 1—the numerator and denominator of this ratio are both themselves estimates and come from different sources.</t>
    </r>
  </si>
  <si>
    <r>
      <rPr>
        <i/>
        <sz val="10"/>
        <color theme="1"/>
        <rFont val="Times New Roman"/>
        <family val="1"/>
      </rPr>
      <t>Note</t>
    </r>
    <r>
      <rPr>
        <sz val="10"/>
        <color theme="1"/>
        <rFont val="Times New Roman"/>
        <family val="1"/>
      </rPr>
      <t>: Figures may not sum to totals due to rounding.</t>
    </r>
  </si>
  <si>
    <t>Table 6.12</t>
  </si>
  <si>
    <t>Telephone Service, Internet Access, Telephone Expenses, and Internet Expenses</t>
  </si>
  <si>
    <t>in Low-Income Households</t>
  </si>
  <si>
    <t>Low-Income Group 1</t>
  </si>
  <si>
    <t>Low-Income Group 2</t>
  </si>
  <si>
    <t>Telephone Service</t>
  </si>
  <si>
    <t>Internet Access</t>
  </si>
  <si>
    <r>
      <t>Telephone Expenses</t>
    </r>
    <r>
      <rPr>
        <b/>
        <vertAlign val="superscript"/>
        <sz val="14"/>
        <rFont val="Times New Roman"/>
        <family val="1"/>
      </rPr>
      <t>1</t>
    </r>
  </si>
  <si>
    <t>All</t>
  </si>
  <si>
    <t>With Expenses Only</t>
  </si>
  <si>
    <t>Cellular Phone Expenses</t>
  </si>
  <si>
    <t>Internet Expenses</t>
  </si>
  <si>
    <t>All statistics between group 1 and group 2 are statistically significantly different at a confidence level of 99.9%.</t>
  </si>
  <si>
    <t xml:space="preserve">The telephone expenses include residential phone service, VOIP, phone cards, and cellular phone service. </t>
  </si>
  <si>
    <r>
      <t>Note</t>
    </r>
    <r>
      <rPr>
        <sz val="10"/>
        <rFont val="Times New Roman"/>
        <family val="1"/>
      </rPr>
      <t>: Expenses are calculated for everyone in the income groups (All) and for only those who have telephone or internet expenses in the income groups (With Expenses Only).</t>
    </r>
  </si>
  <si>
    <r>
      <t>Note</t>
    </r>
    <r>
      <rPr>
        <sz val="10"/>
        <rFont val="Times New Roman"/>
        <family val="1"/>
      </rPr>
      <t xml:space="preserve">: The 2016 Lifeline Modernization Order included affordability of voice and broadband service as a component of the program’s goals and directed WCB (Wireline Competition Bureau) to measure the extent to which voice and broadband service expenditures exceed two percent of low-income consumers’ disposable household income as compared to the next highest income group.   </t>
    </r>
    <r>
      <rPr>
        <i/>
        <sz val="10"/>
        <rFont val="Times New Roman"/>
        <family val="1"/>
      </rPr>
      <t>Lifeline and Link Up Reform and Modernization, et al.</t>
    </r>
    <r>
      <rPr>
        <sz val="10"/>
        <rFont val="Times New Roman"/>
        <family val="1"/>
      </rPr>
      <t>, WC Docket No. 11-42 et al., Third Report and Order, Further Report and Order, and Order on Reconsideration, 31 FCC Rcd 3962, 4112, para. 408 (2016).</t>
    </r>
  </si>
  <si>
    <r>
      <rPr>
        <i/>
        <sz val="10"/>
        <rFont val="Times New Roman"/>
        <family val="1"/>
      </rPr>
      <t>Note</t>
    </r>
    <r>
      <rPr>
        <sz val="10"/>
        <rFont val="Times New Roman"/>
        <family val="1"/>
      </rPr>
      <t>: 2020 Household data unable to be presented due to Covid-19 impacts on ACS PUMS data.</t>
    </r>
  </si>
  <si>
    <t>Table 6.13</t>
  </si>
  <si>
    <t>(in Thousands)</t>
  </si>
  <si>
    <r>
      <rPr>
        <i/>
        <sz val="10"/>
        <rFont val="Times New Roman"/>
        <family val="1"/>
      </rPr>
      <t>Source</t>
    </r>
    <r>
      <rPr>
        <sz val="10"/>
        <rFont val="Times New Roman"/>
        <family val="1"/>
      </rPr>
      <t>: FCC Form 477 Submissions.</t>
    </r>
  </si>
  <si>
    <t>Table 6.14</t>
  </si>
  <si>
    <t>Residential</t>
  </si>
  <si>
    <t>Business</t>
  </si>
  <si>
    <t>At Least 4 Mbps</t>
  </si>
  <si>
    <t>At Least 10 Mbps</t>
  </si>
  <si>
    <t>At Least 25 Mbps</t>
  </si>
  <si>
    <t>Table 6.15</t>
  </si>
  <si>
    <t># of Deployed Census Blocks</t>
  </si>
  <si>
    <t>Population in Deployed Census Blocks</t>
  </si>
  <si>
    <t>Housing Units in Deployed Census Blocks</t>
  </si>
  <si>
    <r>
      <rPr>
        <i/>
        <sz val="10"/>
        <rFont val="Times New Roman"/>
        <family val="1"/>
      </rPr>
      <t>Note</t>
    </r>
    <r>
      <rPr>
        <sz val="10"/>
        <rFont val="Times New Roman"/>
        <family val="1"/>
      </rPr>
      <t xml:space="preserve">: December 2019 data based upon updated Study Area Boundaries. </t>
    </r>
  </si>
  <si>
    <t>Table 6.16 - Overview of Broadband Obligations and Deployment by High-Cost Support Mechanism</t>
  </si>
  <si>
    <r>
      <t xml:space="preserve">Obligations </t>
    </r>
    <r>
      <rPr>
        <vertAlign val="superscript"/>
        <sz val="14"/>
        <color theme="1"/>
        <rFont val="Times New Roman"/>
        <family val="1"/>
      </rPr>
      <t>1</t>
    </r>
  </si>
  <si>
    <t>Fund</t>
  </si>
  <si>
    <t>4/1</t>
  </si>
  <si>
    <t>10/1</t>
  </si>
  <si>
    <t>25/3</t>
  </si>
  <si>
    <r>
      <t>25/5</t>
    </r>
    <r>
      <rPr>
        <b/>
        <vertAlign val="superscript"/>
        <sz val="11"/>
        <color theme="1"/>
        <rFont val="Times New Roman"/>
        <family val="1"/>
      </rPr>
      <t>2</t>
    </r>
  </si>
  <si>
    <r>
      <t>50/5</t>
    </r>
    <r>
      <rPr>
        <b/>
        <vertAlign val="superscript"/>
        <sz val="11"/>
        <color theme="1"/>
        <rFont val="Times New Roman"/>
        <family val="1"/>
      </rPr>
      <t>2</t>
    </r>
  </si>
  <si>
    <r>
      <t>100/5</t>
    </r>
    <r>
      <rPr>
        <b/>
        <vertAlign val="superscript"/>
        <sz val="11"/>
        <color theme="1"/>
        <rFont val="Times New Roman"/>
        <family val="1"/>
      </rPr>
      <t>2</t>
    </r>
  </si>
  <si>
    <t>100/20</t>
  </si>
  <si>
    <t>1000/500</t>
  </si>
  <si>
    <t>Subtotal Obligations</t>
  </si>
  <si>
    <t>Reasonable Request</t>
  </si>
  <si>
    <t>ACAM</t>
  </si>
  <si>
    <t>ACAM II</t>
  </si>
  <si>
    <t>AK Plan</t>
  </si>
  <si>
    <t>CAF BLS</t>
  </si>
  <si>
    <t>CAFII</t>
  </si>
  <si>
    <t>CAFII AUC</t>
  </si>
  <si>
    <r>
      <t xml:space="preserve">Deployed Locations Reported in the HUBB  </t>
    </r>
    <r>
      <rPr>
        <vertAlign val="superscript"/>
        <sz val="16"/>
        <color theme="1"/>
        <rFont val="Times New Roman"/>
        <family val="1"/>
      </rPr>
      <t>1</t>
    </r>
  </si>
  <si>
    <t>25/5</t>
  </si>
  <si>
    <t>50/5</t>
  </si>
  <si>
    <t>100/5</t>
  </si>
  <si>
    <r>
      <t xml:space="preserve">Total Broadband Locations Deployed </t>
    </r>
    <r>
      <rPr>
        <b/>
        <vertAlign val="superscript"/>
        <sz val="11"/>
        <color theme="1"/>
        <rFont val="Times New Roman"/>
        <family val="1"/>
      </rPr>
      <t>3</t>
    </r>
  </si>
  <si>
    <r>
      <t xml:space="preserve">Total Deployed Satisfying Obligations </t>
    </r>
    <r>
      <rPr>
        <b/>
        <vertAlign val="superscript"/>
        <sz val="11"/>
        <color theme="1"/>
        <rFont val="Times New Roman"/>
        <family val="1"/>
      </rPr>
      <t>3</t>
    </r>
  </si>
  <si>
    <t>Carriers may satisfy slower speed class obligations with higher speed deployments.  Where carriers have deployed more than their required obligations for a given speed class, only the required deployments are included in the Total Deployed Satisfying Obligations.</t>
  </si>
  <si>
    <t>Table 6.17</t>
  </si>
  <si>
    <r>
      <t xml:space="preserve">High-Cost-Supported Broadband Deployment by State </t>
    </r>
    <r>
      <rPr>
        <b/>
        <vertAlign val="superscript"/>
        <sz val="12"/>
        <color theme="1"/>
        <rFont val="Times New Roman"/>
        <family val="1"/>
      </rPr>
      <t>1</t>
    </r>
  </si>
  <si>
    <t>State</t>
  </si>
  <si>
    <t>Obligations</t>
  </si>
  <si>
    <t xml:space="preserve">Locations Deployed </t>
  </si>
  <si>
    <r>
      <t xml:space="preserve">Total Deployed Satisfying Obligations </t>
    </r>
    <r>
      <rPr>
        <vertAlign val="superscript"/>
        <sz val="11"/>
        <rFont val="Times New Roman"/>
        <family val="1"/>
      </rPr>
      <t>2</t>
    </r>
  </si>
  <si>
    <t>Northern Mariana Islands</t>
  </si>
  <si>
    <t>Nationwide</t>
  </si>
  <si>
    <t>100/25</t>
  </si>
  <si>
    <t>1000/100</t>
  </si>
  <si>
    <r>
      <t>RBE</t>
    </r>
    <r>
      <rPr>
        <vertAlign val="superscript"/>
        <sz val="11"/>
        <color theme="1"/>
        <rFont val="Times New Roman"/>
        <family val="1"/>
      </rPr>
      <t>4</t>
    </r>
  </si>
  <si>
    <t>Some carriers receiving RBE support had their obligations and deployments reduced.  For details, see note in Supplementary Table 6.6.</t>
  </si>
  <si>
    <t>Carriers may satisfy slower speed class obligations with higher speed deployments. Where carriers have deployed more than their required obligations for a given speed class, only the required deployments are included in the Total Deployed Satisfying Obligations.</t>
  </si>
  <si>
    <t>Obligations and deployment are in megabits per second (Mbps). For both obligations and deployments, 4/1 and 6/1 have been combined. Actual obligation and deployment speeds for each study area are listed in Supplemental Table S.6.6. Data from Uniendo a Puerto Rico, Connect USVI Fund Stage 2 Competition, and Rural Digital Opportunity Fund are not included because the carriers have not yet reached an interim deployment obligation.</t>
  </si>
  <si>
    <t>Obligation and deployment speeds for each study area are listed in Supplemental Table S.6.6.  This table includes information for ACAM, ACAMII, AK Plan, CAF BLS, CAF II Model, CAF II Auction and RBE.  Data from Uniendo a Puerto Rico, Connect USVI Fund Stage 2 Competition, and Rural Digital Opportunity Fund are not included because the carriers have not yet reached an interim deployment obligation.</t>
  </si>
  <si>
    <t>ACS statistics for 2022 are not available.</t>
  </si>
  <si>
    <r>
      <rPr>
        <i/>
        <sz val="10"/>
        <rFont val="Times New Roman"/>
        <family val="1"/>
      </rPr>
      <t>Note:</t>
    </r>
    <r>
      <rPr>
        <sz val="10"/>
        <rFont val="Times New Roman"/>
        <family val="1"/>
      </rPr>
      <t xml:space="preserve"> that 2018 to 2021 values are annual averages.  For 2022, values are July 2022 figures since complete 2021 figures were unavailable at the time of publication.</t>
    </r>
  </si>
  <si>
    <t>Household Voice Penetration and Subscribers in the United States, 1983 - 2022</t>
  </si>
  <si>
    <t>Household Voice Penetration by Income, 1997-2022</t>
  </si>
  <si>
    <t>Fixed Connections for Rate-of-Return ILECs</t>
  </si>
  <si>
    <t>Fixed Deployment for Rate-of-Return ILECs</t>
  </si>
  <si>
    <t>At Least 100 Mbps</t>
  </si>
  <si>
    <r>
      <rPr>
        <i/>
        <sz val="10"/>
        <rFont val="Times New Roman"/>
        <family val="1"/>
      </rPr>
      <t>Notes</t>
    </r>
    <r>
      <rPr>
        <sz val="10"/>
        <rFont val="Times New Roman"/>
        <family val="1"/>
      </rPr>
      <t xml:space="preserve">: ILEC stands for Incumbent Local Exchange Carrier. All connections below 25 Mbps have a minimum upstream speed of 1 Mbps. All connections with at least 25 Mbps have a minimum upstream of 3 Mbps. All connections with at least 100 Mbps have a minimum upstream of 20 Mbps. Data from 2015 - 2019 may be revised from the 2020 Monitoring Report due to respondents' refiling of Form 477. Figures may not sum to totals due to rounding. </t>
    </r>
  </si>
  <si>
    <r>
      <rPr>
        <i/>
        <sz val="10"/>
        <rFont val="Times New Roman"/>
        <family val="1"/>
      </rPr>
      <t>Notes</t>
    </r>
    <r>
      <rPr>
        <sz val="10"/>
        <rFont val="Times New Roman"/>
        <family val="1"/>
      </rPr>
      <t>: ILEC stands for Incumbent Local Exchange Carrier. All connections below 25 Mbps have a minimum upstream speed of 1 Mbps. All connections of at least 25 Mbps have a minimum upstream of 3 Mbps. All connections of at least 100 Mbps have a minimum upstream of 20 Mbps</t>
    </r>
  </si>
  <si>
    <t>*</t>
  </si>
  <si>
    <t>Residential Fixed Connections per Household by Speed Tier as of December 31, 2021</t>
  </si>
  <si>
    <t>Household Voice Penetration by State and Income, 2022</t>
  </si>
  <si>
    <t>Household penetration data (1990 - 2019, 2021) are annual averages from the U.S. Census based on the Current Population Survey.  For 2021, July CPS data are used.</t>
  </si>
  <si>
    <t>Housing Unit penetration statistics are from the U.S. Census Bureau's Historical Statistics of the United States, Colonial Times to 1970, Part 2, page 783 (1920 - 1970); the decennial censuses (1980 - 2000); and the Census Bureau's American Community Survey (ACS) 1-year estimates (2001 - 2019, 2021).</t>
  </si>
  <si>
    <t>20 Mbps Upload</t>
  </si>
  <si>
    <t>Voice Lines and Consumer-Only Broadband  Subscribers at Year-End for Rate-of-Return Carriers</t>
  </si>
  <si>
    <t>Legacy</t>
  </si>
  <si>
    <t>Switched Access Voice Lines</t>
  </si>
  <si>
    <t>Consumer-Only Broadband</t>
  </si>
  <si>
    <t>A-CAM Carriers</t>
  </si>
  <si>
    <t>A-CAM II</t>
  </si>
  <si>
    <t>NA</t>
  </si>
  <si>
    <t>Alaska Plan</t>
  </si>
  <si>
    <t>Total Rate-of Return</t>
  </si>
  <si>
    <t>A-CAM stands for Alternative Connect America Cost Model.  Carriers that elected A-CAM II will have their lines included in Legacy prior to the inception of the progran in 2019.</t>
  </si>
  <si>
    <r>
      <rPr>
        <i/>
        <sz val="11"/>
        <rFont val="Times New Roman"/>
        <family val="1"/>
      </rPr>
      <t>Source</t>
    </r>
    <r>
      <rPr>
        <sz val="11"/>
        <rFont val="Times New Roman"/>
        <family val="1"/>
      </rPr>
      <t xml:space="preserve">: USAC HUBB Data as of March 31, 2022. A carrier's deployment data must be reported into the HUBB by March 1 of the year following the deployment.  </t>
    </r>
  </si>
  <si>
    <t>Internet Use by Selected Characteristics, 2021</t>
  </si>
  <si>
    <t>Voice Penetration by State, 2015 - 2021</t>
  </si>
  <si>
    <r>
      <t>High-Speed Internet Penetration for Households by State, 2016 - 2021</t>
    </r>
    <r>
      <rPr>
        <b/>
        <vertAlign val="superscript"/>
        <sz val="14"/>
        <rFont val="Times New Roman"/>
        <family val="1"/>
      </rPr>
      <t>1</t>
    </r>
  </si>
  <si>
    <t>Percent of Low-Income Households with Telephone / Internet Services: 2021</t>
  </si>
  <si>
    <t>Low-Income Household Expenses for Telephone/Cellular Phone/Internet Services as a Percent of Income After Taxes: 2021</t>
  </si>
  <si>
    <r>
      <t>Note</t>
    </r>
    <r>
      <rPr>
        <sz val="10"/>
        <rFont val="Times New Roman"/>
        <family val="1"/>
      </rPr>
      <t xml:space="preserve">: Group 1 contains occupied housing units where the household income is less than or equal to 135% of the 2021 Federal Poverty Guideline for the household. Group 2 contains occupied housing units where household income is greater than 135% of the Federal Poverty Guideline, but less than or equal to 200% of the Federal Poverty Guideline for that Household.  </t>
    </r>
  </si>
  <si>
    <r>
      <t>Source</t>
    </r>
    <r>
      <rPr>
        <sz val="10"/>
        <rFont val="Times New Roman"/>
        <family val="1"/>
      </rPr>
      <t>: American Community Survey 2021 Public Use Microdata Sample (PUMS) data for telephone service and internet access and Consumer Expenditure Survey 2021 public-use microdata (PUMD) for telephone and internet expenses and after-tax income.</t>
    </r>
  </si>
  <si>
    <r>
      <rPr>
        <sz val="10"/>
        <rFont val="Times New Roman"/>
        <family val="1"/>
      </rPr>
      <t xml:space="preserve">Sources:  Data for Legacy carriers are from FCC Form 507.  Data for A-CAM and Alaska Plan carriers for 2017 and 2018 are from </t>
    </r>
    <r>
      <rPr>
        <i/>
        <sz val="10"/>
        <rFont val="Times New Roman"/>
        <family val="1"/>
      </rPr>
      <t xml:space="preserve">NECA's Annual USF filings.  </t>
    </r>
    <r>
      <rPr>
        <sz val="10"/>
        <rFont val="Times New Roman"/>
        <family val="1"/>
      </rPr>
      <t>Data for A-CAM and Alaska Plan carriers for 2019-2021 are from FCC Form 507.</t>
    </r>
  </si>
  <si>
    <r>
      <rPr>
        <i/>
        <sz val="10"/>
        <rFont val="Times New Roman"/>
        <family val="1"/>
      </rPr>
      <t>Source</t>
    </r>
    <r>
      <rPr>
        <sz val="10"/>
        <rFont val="Times New Roman"/>
        <family val="1"/>
      </rPr>
      <t xml:space="preserve">: USAC HUBB Data as of March 31, 2022. A carrier's deployment data must be reported into the HUBB by March 1 of the year following the deployment.  </t>
    </r>
  </si>
  <si>
    <t>Speed Tier and Year</t>
  </si>
  <si>
    <r>
      <rPr>
        <i/>
        <sz val="10"/>
        <color theme="1"/>
        <rFont val="Times New Roman"/>
        <family val="1"/>
      </rPr>
      <t>Sources</t>
    </r>
    <r>
      <rPr>
        <sz val="10"/>
        <color theme="1"/>
        <rFont val="Times New Roman"/>
        <family val="1"/>
      </rPr>
      <t xml:space="preserve">: FCC Form 477 (Connections); Census 2020 (Households for the fifty states, District of Columbia, and the 5 United States territories.) </t>
    </r>
  </si>
  <si>
    <r>
      <rPr>
        <i/>
        <sz val="10"/>
        <rFont val="Times New Roman"/>
        <family val="1"/>
      </rPr>
      <t>Note</t>
    </r>
    <r>
      <rPr>
        <sz val="10"/>
        <rFont val="Times New Roman"/>
        <family val="1"/>
      </rPr>
      <t>: December 2021 data based on Census 2020 data while prior years based on Census 2010 data. Total census blocks decreased by 2,897,431 in Census 2020, leading to lower census blocks reported covered for each speed category in December 2021.</t>
    </r>
  </si>
  <si>
    <r>
      <rPr>
        <i/>
        <sz val="10"/>
        <rFont val="Times New Roman"/>
        <family val="1"/>
      </rPr>
      <t>Note</t>
    </r>
    <r>
      <rPr>
        <sz val="10"/>
        <rFont val="Times New Roman"/>
        <family val="1"/>
      </rPr>
      <t xml:space="preserve">: 2020 Data unable to be presented due to Covid-19 impacts on ACS 1 year data. </t>
    </r>
  </si>
  <si>
    <t xml:space="preserve">Rural Digital Opportunity Fund obligations have not been included here because the carriers authorized under this program are still in the early stages of deployment.  For over 99% of the estimated locations covered by authorized winning bids, carriers are required to offer voice and broadband service at speeds of at least 100/20 Mbps.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</si>
</sst>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quot;$&quot;#,##0_);\(&quot;$&quot;#,##0\)"/>
    <numFmt numFmtId="43" formatCode="_(* #,##0.00_);_(* \(#,##0.00\);_(* &quot;-&quot;??_);_(@_)"/>
    <numFmt numFmtId="164" formatCode="0.0_)"/>
    <numFmt numFmtId="165" formatCode="0.0"/>
    <numFmt numFmtId="166" formatCode="0_)"/>
    <numFmt numFmtId="167" formatCode="0.0%"/>
    <numFmt numFmtId="168" formatCode="#,##0,\ \ \ \ "/>
    <numFmt numFmtId="169" formatCode="_(* #,##0_);_(* \(#,##0\);_(* &quot;-&quot;??_);_(@_)"/>
    <numFmt numFmtId="170" formatCode="#,##0\ \ \ \ "/>
    <numFmt numFmtId="171" formatCode="0.00\ \ "/>
    <numFmt numFmtId="172" formatCode="\ \ \ \ \ 0.0"/>
    <numFmt numFmtId="173" formatCode="mmmm\ yyyy"/>
    <numFmt numFmtId="174" formatCode="?0.0"/>
    <numFmt numFmtId="175" formatCode="??0.0"/>
    <numFmt numFmtId="176" formatCode="??,??0"/>
    <numFmt numFmtId="177" formatCode="#,##0\ \ \ \ \ \ "/>
    <numFmt numFmtId="178" formatCode="#,##0,\ \ \ \ \ \ \ \ \ \ \ \ \ "/>
    <numFmt numFmtId="179" formatCode="#,##0\ "/>
    <numFmt numFmtId="180" formatCode="#,##0\ \ \ \ \ \ \ \ \ \ \ \ "/>
    <numFmt numFmtId="181" formatCode="#,##0\ \ \ \ \ \ \ \ \ \ \ \ \ "/>
    <numFmt numFmtId="182" formatCode="#,##0\ \ \ \ \ \ \ \ \ \ \ "/>
    <numFmt numFmtId="183" formatCode="#,##0\ \ \ \ \ "/>
    <numFmt numFmtId="184" formatCode="0.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name val="MS Sans Serif"/>
      <family val="2"/>
    </font>
    <font>
      <b/>
      <sz val="12"/>
      <color theme="1"/>
      <name val="Times New Roman"/>
      <family val="1"/>
    </font>
    <font>
      <sz val="12"/>
      <name val="Times New Roman"/>
      <family val="1"/>
    </font>
    <font>
      <sz val="12"/>
      <color rgb="FF000000"/>
      <name val="Times New Roman"/>
      <family val="1"/>
    </font>
    <font>
      <sz val="12"/>
      <color theme="1"/>
      <name val="Times New Roman"/>
      <family val="1"/>
    </font>
    <font>
      <sz val="10"/>
      <name val="Times New Roman"/>
      <family val="1"/>
    </font>
    <font>
      <b/>
      <sz val="11"/>
      <name val="Times New Roman"/>
      <family val="1"/>
    </font>
    <font>
      <sz val="11"/>
      <name val="Times New Roman"/>
      <family val="1"/>
    </font>
    <font>
      <b/>
      <sz val="14"/>
      <name val="Times New Roman"/>
      <family val="1"/>
    </font>
    <font>
      <sz val="11"/>
      <color rgb="FF002288"/>
      <name val="Times New Roman"/>
      <family val="1"/>
    </font>
    <font>
      <b/>
      <vertAlign val="superscript"/>
      <sz val="11"/>
      <name val="Times New Roman"/>
      <family val="1"/>
    </font>
    <font>
      <vertAlign val="superscript"/>
      <sz val="11"/>
      <name val="Times New Roman"/>
      <family val="1"/>
    </font>
    <font>
      <sz val="11"/>
      <color indexed="8"/>
      <name val="Times New Roman"/>
      <family val="1"/>
    </font>
    <font>
      <vertAlign val="superscript"/>
      <sz val="10"/>
      <name val="Times New Roman"/>
      <family val="1"/>
    </font>
    <font>
      <i/>
      <sz val="10"/>
      <name val="Times New Roman"/>
      <family val="1"/>
    </font>
    <font>
      <b/>
      <sz val="11"/>
      <color indexed="8"/>
      <name val="Times New Roman"/>
      <family val="1"/>
    </font>
    <font>
      <sz val="10"/>
      <color rgb="FF000000"/>
      <name val="Times New Roman"/>
      <family val="1"/>
    </font>
    <font>
      <sz val="11"/>
      <color rgb="FF000000"/>
      <name val="Times New Roman"/>
      <family val="1"/>
    </font>
    <font>
      <b/>
      <vertAlign val="superscript"/>
      <sz val="14"/>
      <name val="Times New Roman"/>
      <family val="1"/>
    </font>
    <font>
      <sz val="8"/>
      <color rgb="FF222222"/>
      <name val="Arial"/>
      <family val="2"/>
    </font>
    <font>
      <sz val="8"/>
      <color rgb="FF000000"/>
      <name val="Arial"/>
      <family val="2"/>
    </font>
    <font>
      <sz val="14"/>
      <name val="Times New Roman"/>
      <family val="1"/>
    </font>
    <font>
      <b/>
      <sz val="14"/>
      <color theme="1"/>
      <name val="Times New Roman"/>
      <family val="1"/>
    </font>
    <font>
      <sz val="9.5"/>
      <color rgb="FF000000"/>
      <name val="Arial"/>
      <family val="2"/>
    </font>
    <font>
      <sz val="11"/>
      <color theme="1"/>
      <name val="Times New Roman"/>
      <family val="1"/>
    </font>
    <font>
      <sz val="10"/>
      <color theme="1"/>
      <name val="Times New Roman"/>
      <family val="1"/>
    </font>
    <font>
      <i/>
      <sz val="10"/>
      <color theme="1"/>
      <name val="Times New Roman"/>
      <family val="1"/>
    </font>
    <font>
      <sz val="11"/>
      <name val="Calibri"/>
      <family val="2"/>
    </font>
    <font>
      <b/>
      <sz val="12"/>
      <name val="Times New Roman"/>
      <family val="1"/>
    </font>
    <font>
      <i/>
      <sz val="11"/>
      <name val="Times New Roman"/>
      <family val="1"/>
    </font>
    <font>
      <sz val="14"/>
      <color rgb="FFFF0000"/>
      <name val="Times New Roman"/>
      <family val="1"/>
    </font>
    <font>
      <sz val="11"/>
      <color rgb="FFFF0000"/>
      <name val="Times New Roman"/>
      <family val="1"/>
    </font>
    <font>
      <sz val="20"/>
      <color theme="1"/>
      <name val="Times New Roman"/>
      <family val="1"/>
    </font>
    <font>
      <sz val="18"/>
      <color theme="1"/>
      <name val="Times New Roman"/>
      <family val="1"/>
    </font>
    <font>
      <b/>
      <sz val="11"/>
      <color theme="1"/>
      <name val="Times New Roman"/>
      <family val="1"/>
    </font>
    <font>
      <b/>
      <vertAlign val="superscript"/>
      <sz val="11"/>
      <color theme="1"/>
      <name val="Times New Roman"/>
      <family val="1"/>
    </font>
    <font>
      <b/>
      <vertAlign val="superscript"/>
      <sz val="12"/>
      <color theme="1"/>
      <name val="Times New Roman"/>
      <family val="1"/>
    </font>
    <font>
      <vertAlign val="superscript"/>
      <sz val="14"/>
      <color theme="1"/>
      <name val="Times New Roman"/>
      <family val="1"/>
    </font>
    <font>
      <vertAlign val="superscript"/>
      <sz val="16"/>
      <color theme="1"/>
      <name val="Times New Roman"/>
      <family val="1"/>
    </font>
    <font>
      <vertAlign val="superscript"/>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4">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rgb="FFAAAAAA"/>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indexed="64"/>
      </bottom>
      <diagonal/>
    </border>
    <border>
      <left/>
      <right style="thin">
        <color indexed="64"/>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top/>
      <bottom/>
      <diagonal/>
    </border>
    <border>
      <left/>
      <right style="medium">
        <color rgb="FF000000"/>
      </right>
      <top/>
      <bottom/>
      <diagonal/>
    </border>
    <border>
      <left style="medium">
        <color rgb="FF000000"/>
      </left>
      <right/>
      <top style="thin">
        <color indexed="64"/>
      </top>
      <bottom/>
      <diagonal/>
    </border>
    <border>
      <left/>
      <right style="medium">
        <color rgb="FF000000"/>
      </right>
      <top style="thin">
        <color indexed="64"/>
      </top>
      <bottom/>
      <diagonal/>
    </border>
    <border>
      <left style="medium">
        <color rgb="FF000000"/>
      </left>
      <right/>
      <top/>
      <bottom style="medium">
        <color rgb="FF000000"/>
      </bottom>
      <diagonal/>
    </border>
    <border>
      <left/>
      <right style="thin">
        <color indexed="64"/>
      </right>
      <top/>
      <bottom style="medium">
        <color rgb="FF000000"/>
      </bottom>
      <diagonal/>
    </border>
    <border>
      <left style="thin">
        <color indexed="64"/>
      </left>
      <right style="thin">
        <color indexed="64"/>
      </right>
      <top/>
      <bottom style="medium">
        <color rgb="FF000000"/>
      </bottom>
      <diagonal/>
    </border>
    <border>
      <left/>
      <right style="medium">
        <color rgb="FF000000"/>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double">
        <color auto="1"/>
      </right>
      <top style="medium">
        <color auto="1"/>
      </top>
      <bottom style="thin">
        <color auto="1"/>
      </bottom>
      <diagonal/>
    </border>
    <border>
      <left/>
      <right style="double">
        <color auto="1"/>
      </right>
      <top/>
      <bottom/>
      <diagonal/>
    </border>
    <border>
      <left/>
      <right style="double">
        <color auto="1"/>
      </right>
      <top/>
      <bottom style="thin">
        <color auto="1"/>
      </bottom>
      <diagonal/>
    </border>
    <border>
      <left/>
      <right style="double">
        <color auto="1"/>
      </right>
      <top/>
      <bottom style="medium">
        <color indexed="64"/>
      </bottom>
      <diagonal/>
    </border>
  </borders>
  <cellStyleXfs count="15">
    <xf numFmtId="0" fontId="0" fillId="0" borderId="0"/>
    <xf numFmtId="0" fontId="5" fillId="0" borderId="0"/>
    <xf numFmtId="164" fontId="6" fillId="0" borderId="0"/>
    <xf numFmtId="164" fontId="6" fillId="0" borderId="0"/>
    <xf numFmtId="0" fontId="4" fillId="0" borderId="0"/>
    <xf numFmtId="43" fontId="4" fillId="0" borderId="0" applyFont="0" applyFill="0" applyBorder="0" applyAlignment="0" applyProtection="0"/>
    <xf numFmtId="0" fontId="7" fillId="0" borderId="0"/>
    <xf numFmtId="0" fontId="3" fillId="0" borderId="0"/>
    <xf numFmtId="43" fontId="3" fillId="0" borderId="0" applyFont="0" applyFill="0" applyBorder="0" applyAlignment="0" applyProtection="0"/>
    <xf numFmtId="43" fontId="5" fillId="0" borderId="0" applyFont="0" applyFill="0" applyBorder="0" applyAlignment="0" applyProtection="0"/>
    <xf numFmtId="0" fontId="30" fillId="0" borderId="0"/>
    <xf numFmtId="9" fontId="5" fillId="0" borderId="0" applyFont="0" applyFill="0" applyBorder="0" applyAlignment="0" applyProtection="0"/>
    <xf numFmtId="0" fontId="2" fillId="0" borderId="0"/>
    <xf numFmtId="0" fontId="1" fillId="0" borderId="0"/>
    <xf numFmtId="43" fontId="1" fillId="0" borderId="0" applyFont="0" applyFill="0" applyBorder="0" applyAlignment="0" applyProtection="0"/>
  </cellStyleXfs>
  <cellXfs count="530">
    <xf numFmtId="0" fontId="0" fillId="0" borderId="0" xfId="0"/>
    <xf numFmtId="0" fontId="9" fillId="0" borderId="0" xfId="0" applyFont="1" applyAlignment="1">
      <alignment horizontal="center" vertical="center"/>
    </xf>
    <xf numFmtId="0" fontId="12" fillId="0" borderId="0" xfId="0" applyFont="1"/>
    <xf numFmtId="0" fontId="14" fillId="0" borderId="0" xfId="0" applyFont="1"/>
    <xf numFmtId="0" fontId="14" fillId="0" borderId="0" xfId="0" applyFont="1" applyAlignment="1">
      <alignment horizontal="center" vertical="center" wrapText="1"/>
    </xf>
    <xf numFmtId="172" fontId="14" fillId="0" borderId="0" xfId="0" applyNumberFormat="1" applyFont="1"/>
    <xf numFmtId="0" fontId="16" fillId="0" borderId="0" xfId="0" applyFont="1" applyAlignment="1">
      <alignment vertical="top" wrapText="1"/>
    </xf>
    <xf numFmtId="0" fontId="14" fillId="0" borderId="0" xfId="0" applyFont="1" applyAlignment="1">
      <alignment vertical="center" wrapText="1"/>
    </xf>
    <xf numFmtId="0" fontId="14" fillId="0" borderId="0" xfId="0" applyFont="1" applyAlignment="1">
      <alignment wrapText="1"/>
    </xf>
    <xf numFmtId="0" fontId="14" fillId="0" borderId="0" xfId="0" applyFont="1" applyAlignment="1">
      <alignment horizontal="center" vertical="center"/>
    </xf>
    <xf numFmtId="0" fontId="12" fillId="0" borderId="0" xfId="0" applyFont="1" applyAlignment="1">
      <alignment wrapText="1"/>
    </xf>
    <xf numFmtId="0" fontId="14" fillId="0" borderId="0" xfId="0" applyFont="1" applyAlignment="1">
      <alignment vertical="center"/>
    </xf>
    <xf numFmtId="3" fontId="14" fillId="0" borderId="0" xfId="0" applyNumberFormat="1" applyFont="1" applyAlignment="1">
      <alignment vertical="center"/>
    </xf>
    <xf numFmtId="0" fontId="14" fillId="0" borderId="0" xfId="0" quotePrefix="1" applyFont="1" applyAlignment="1">
      <alignment horizontal="left" vertical="center"/>
    </xf>
    <xf numFmtId="165" fontId="14" fillId="0" borderId="0" xfId="0" applyNumberFormat="1" applyFont="1"/>
    <xf numFmtId="0" fontId="24" fillId="0" borderId="0" xfId="0" applyFont="1" applyAlignment="1">
      <alignment vertical="top" wrapText="1"/>
    </xf>
    <xf numFmtId="11" fontId="14" fillId="0" borderId="0" xfId="0" applyNumberFormat="1" applyFont="1"/>
    <xf numFmtId="0" fontId="14" fillId="0" borderId="0" xfId="0" applyFont="1" applyAlignment="1">
      <alignment horizontal="left" vertical="center"/>
    </xf>
    <xf numFmtId="165" fontId="14" fillId="0" borderId="0" xfId="0" applyNumberFormat="1" applyFont="1" applyAlignment="1">
      <alignment horizontal="left" vertical="center"/>
    </xf>
    <xf numFmtId="0" fontId="15" fillId="0" borderId="0" xfId="1" applyFont="1" applyAlignment="1">
      <alignment vertical="center"/>
    </xf>
    <xf numFmtId="0" fontId="13" fillId="0" borderId="0" xfId="1" applyFont="1" applyAlignment="1">
      <alignment vertical="center"/>
    </xf>
    <xf numFmtId="0" fontId="14" fillId="0" borderId="0" xfId="1" applyFont="1" applyAlignment="1">
      <alignment vertical="center"/>
    </xf>
    <xf numFmtId="0" fontId="12" fillId="0" borderId="0" xfId="1" applyFont="1" applyAlignment="1">
      <alignment horizontal="left" vertical="center"/>
    </xf>
    <xf numFmtId="3" fontId="26" fillId="0" borderId="0" xfId="0" applyNumberFormat="1" applyFont="1"/>
    <xf numFmtId="3" fontId="26" fillId="0" borderId="55" xfId="0" applyNumberFormat="1" applyFont="1" applyBorder="1" applyAlignment="1">
      <alignment horizontal="right" vertical="center"/>
    </xf>
    <xf numFmtId="167" fontId="14" fillId="0" borderId="0" xfId="0" applyNumberFormat="1" applyFont="1"/>
    <xf numFmtId="3" fontId="27" fillId="0" borderId="0" xfId="0" applyNumberFormat="1" applyFont="1" applyAlignment="1">
      <alignment horizontal="right" vertical="center"/>
    </xf>
    <xf numFmtId="0" fontId="28" fillId="0" borderId="0" xfId="0" applyFont="1"/>
    <xf numFmtId="0" fontId="28" fillId="0" borderId="0" xfId="1" applyFont="1" applyAlignment="1">
      <alignment vertical="center"/>
    </xf>
    <xf numFmtId="0" fontId="28" fillId="0" borderId="0" xfId="0" applyFont="1" applyAlignment="1">
      <alignment vertical="center"/>
    </xf>
    <xf numFmtId="0" fontId="13" fillId="2" borderId="0" xfId="0" applyFont="1" applyFill="1" applyAlignment="1">
      <alignment horizontal="center" vertical="center" wrapText="1"/>
    </xf>
    <xf numFmtId="0" fontId="14" fillId="2" borderId="0" xfId="0" applyFont="1" applyFill="1"/>
    <xf numFmtId="0" fontId="13" fillId="2" borderId="47" xfId="0" applyFont="1" applyFill="1" applyBorder="1" applyAlignment="1">
      <alignment horizontal="center" vertical="center" wrapText="1"/>
    </xf>
    <xf numFmtId="0" fontId="13" fillId="2" borderId="48" xfId="0" applyFont="1" applyFill="1" applyBorder="1" applyAlignment="1">
      <alignment horizontal="center"/>
    </xf>
    <xf numFmtId="0" fontId="13" fillId="2" borderId="49" xfId="0" applyFont="1" applyFill="1" applyBorder="1" applyAlignment="1">
      <alignment horizontal="center" vertical="center" wrapText="1"/>
    </xf>
    <xf numFmtId="174" fontId="14" fillId="2" borderId="0" xfId="0" quotePrefix="1" applyNumberFormat="1" applyFont="1" applyFill="1" applyAlignment="1">
      <alignment horizontal="center" vertical="center" wrapText="1"/>
    </xf>
    <xf numFmtId="174" fontId="14" fillId="2" borderId="0" xfId="0" applyNumberFormat="1" applyFont="1" applyFill="1" applyAlignment="1">
      <alignment horizontal="center" vertical="center" wrapText="1"/>
    </xf>
    <xf numFmtId="165" fontId="14" fillId="2" borderId="18" xfId="0" applyNumberFormat="1" applyFont="1" applyFill="1" applyBorder="1" applyAlignment="1">
      <alignment horizontal="center" vertical="center" wrapText="1"/>
    </xf>
    <xf numFmtId="174" fontId="14" fillId="2" borderId="0" xfId="0" applyNumberFormat="1" applyFont="1" applyFill="1" applyAlignment="1">
      <alignment horizontal="center"/>
    </xf>
    <xf numFmtId="174" fontId="14" fillId="2" borderId="1" xfId="0" applyNumberFormat="1" applyFont="1" applyFill="1" applyBorder="1" applyAlignment="1">
      <alignment horizontal="center"/>
    </xf>
    <xf numFmtId="174" fontId="14" fillId="2" borderId="1" xfId="0" applyNumberFormat="1" applyFont="1" applyFill="1" applyBorder="1" applyAlignment="1">
      <alignment horizontal="center" vertical="center" wrapText="1"/>
    </xf>
    <xf numFmtId="165" fontId="14" fillId="2" borderId="20" xfId="0" applyNumberFormat="1" applyFont="1" applyFill="1" applyBorder="1" applyAlignment="1">
      <alignment horizontal="center" vertical="center" wrapText="1"/>
    </xf>
    <xf numFmtId="174" fontId="14" fillId="2" borderId="48" xfId="0" applyNumberFormat="1" applyFont="1" applyFill="1" applyBorder="1" applyAlignment="1">
      <alignment horizontal="center"/>
    </xf>
    <xf numFmtId="174" fontId="14" fillId="2" borderId="48" xfId="0" applyNumberFormat="1" applyFont="1" applyFill="1" applyBorder="1" applyAlignment="1">
      <alignment horizontal="center" vertical="center" wrapText="1"/>
    </xf>
    <xf numFmtId="165" fontId="14" fillId="2" borderId="49" xfId="0" applyNumberFormat="1" applyFont="1" applyFill="1" applyBorder="1" applyAlignment="1">
      <alignment horizontal="center" vertical="center" wrapText="1"/>
    </xf>
    <xf numFmtId="174" fontId="14" fillId="2" borderId="42" xfId="0" applyNumberFormat="1" applyFont="1" applyFill="1" applyBorder="1" applyAlignment="1">
      <alignment horizontal="center"/>
    </xf>
    <xf numFmtId="174" fontId="14" fillId="2" borderId="42" xfId="0" applyNumberFormat="1" applyFont="1" applyFill="1" applyBorder="1" applyAlignment="1">
      <alignment horizontal="center" vertical="center" wrapText="1"/>
    </xf>
    <xf numFmtId="165" fontId="14" fillId="2" borderId="43" xfId="0" applyNumberFormat="1" applyFont="1" applyFill="1" applyBorder="1" applyAlignment="1">
      <alignment horizontal="center" vertical="center" wrapText="1"/>
    </xf>
    <xf numFmtId="0" fontId="14" fillId="2" borderId="0" xfId="0" applyFont="1" applyFill="1" applyAlignment="1">
      <alignment vertical="center" wrapText="1"/>
    </xf>
    <xf numFmtId="0" fontId="13" fillId="2" borderId="12" xfId="0" applyFont="1" applyFill="1" applyBorder="1" applyAlignment="1">
      <alignment horizontal="left" vertical="center"/>
    </xf>
    <xf numFmtId="0" fontId="13" fillId="2" borderId="19" xfId="0" applyFont="1" applyFill="1" applyBorder="1" applyAlignment="1">
      <alignment horizontal="left" vertical="center"/>
    </xf>
    <xf numFmtId="0" fontId="13" fillId="2" borderId="32" xfId="0" applyFont="1" applyFill="1" applyBorder="1"/>
    <xf numFmtId="174" fontId="14" fillId="2" borderId="33" xfId="0" applyNumberFormat="1" applyFont="1" applyFill="1" applyBorder="1" applyAlignment="1">
      <alignment horizontal="center" vertical="center" wrapText="1"/>
    </xf>
    <xf numFmtId="0" fontId="13" fillId="2" borderId="15" xfId="0" applyFont="1" applyFill="1" applyBorder="1"/>
    <xf numFmtId="174" fontId="14" fillId="2" borderId="34" xfId="0" applyNumberFormat="1" applyFont="1" applyFill="1" applyBorder="1" applyAlignment="1">
      <alignment horizontal="center" vertical="center"/>
    </xf>
    <xf numFmtId="0" fontId="14" fillId="2" borderId="17" xfId="0" applyFont="1" applyFill="1" applyBorder="1"/>
    <xf numFmtId="174" fontId="14" fillId="2" borderId="35" xfId="0" applyNumberFormat="1" applyFont="1" applyFill="1" applyBorder="1" applyAlignment="1">
      <alignment horizontal="center" vertical="center"/>
    </xf>
    <xf numFmtId="174" fontId="14" fillId="2" borderId="16" xfId="0" applyNumberFormat="1" applyFont="1" applyFill="1" applyBorder="1" applyAlignment="1">
      <alignment horizontal="center" vertical="center"/>
    </xf>
    <xf numFmtId="174" fontId="14" fillId="2" borderId="18" xfId="0" applyNumberFormat="1" applyFont="1" applyFill="1" applyBorder="1" applyAlignment="1">
      <alignment horizontal="center" vertical="center"/>
    </xf>
    <xf numFmtId="0" fontId="14" fillId="2" borderId="19" xfId="0" applyFont="1" applyFill="1" applyBorder="1"/>
    <xf numFmtId="174" fontId="14" fillId="2" borderId="20" xfId="0" applyNumberFormat="1" applyFont="1" applyFill="1" applyBorder="1" applyAlignment="1">
      <alignment horizontal="center" vertical="center"/>
    </xf>
    <xf numFmtId="0" fontId="13" fillId="2" borderId="17" xfId="0" applyFont="1" applyFill="1" applyBorder="1"/>
    <xf numFmtId="165" fontId="14" fillId="2" borderId="18" xfId="0" applyNumberFormat="1" applyFont="1" applyFill="1" applyBorder="1" applyAlignment="1">
      <alignment horizontal="center" vertical="center"/>
    </xf>
    <xf numFmtId="0" fontId="14" fillId="2" borderId="37" xfId="0" applyFont="1" applyFill="1" applyBorder="1"/>
    <xf numFmtId="174" fontId="14" fillId="2" borderId="43" xfId="0" applyNumberFormat="1" applyFont="1" applyFill="1" applyBorder="1" applyAlignment="1">
      <alignment horizontal="center" vertical="center"/>
    </xf>
    <xf numFmtId="174" fontId="14" fillId="2" borderId="0" xfId="0" applyNumberFormat="1" applyFont="1" applyFill="1" applyAlignment="1">
      <alignment horizontal="center" vertical="center"/>
    </xf>
    <xf numFmtId="0" fontId="13" fillId="2" borderId="24" xfId="0" applyFont="1" applyFill="1" applyBorder="1"/>
    <xf numFmtId="174" fontId="14" fillId="2" borderId="41" xfId="0" applyNumberFormat="1" applyFont="1" applyFill="1" applyBorder="1" applyAlignment="1">
      <alignment horizontal="center" vertical="center"/>
    </xf>
    <xf numFmtId="165" fontId="14" fillId="2" borderId="17" xfId="0" applyNumberFormat="1" applyFont="1" applyFill="1" applyBorder="1" applyAlignment="1">
      <alignment horizontal="left" vertical="center"/>
    </xf>
    <xf numFmtId="165" fontId="14" fillId="2" borderId="19" xfId="0" applyNumberFormat="1" applyFont="1" applyFill="1" applyBorder="1" applyAlignment="1">
      <alignment horizontal="left" vertical="center"/>
    </xf>
    <xf numFmtId="165" fontId="14" fillId="2" borderId="0" xfId="0" applyNumberFormat="1" applyFont="1" applyFill="1" applyAlignment="1">
      <alignment horizontal="center" vertical="center"/>
    </xf>
    <xf numFmtId="0" fontId="15" fillId="2" borderId="0" xfId="0" applyFont="1" applyFill="1"/>
    <xf numFmtId="0" fontId="14" fillId="2" borderId="5" xfId="0" applyFont="1" applyFill="1" applyBorder="1" applyAlignment="1">
      <alignment horizontal="center"/>
    </xf>
    <xf numFmtId="165" fontId="14" fillId="2" borderId="5" xfId="0" applyNumberFormat="1" applyFont="1" applyFill="1" applyBorder="1" applyAlignment="1">
      <alignment horizontal="center"/>
    </xf>
    <xf numFmtId="165" fontId="14" fillId="2" borderId="1" xfId="0" applyNumberFormat="1" applyFont="1" applyFill="1" applyBorder="1" applyAlignment="1">
      <alignment horizontal="center"/>
    </xf>
    <xf numFmtId="0" fontId="14" fillId="2" borderId="2" xfId="0" applyFont="1" applyFill="1" applyBorder="1" applyAlignment="1">
      <alignment horizontal="center"/>
    </xf>
    <xf numFmtId="165" fontId="14" fillId="2" borderId="2" xfId="0" applyNumberFormat="1" applyFont="1" applyFill="1" applyBorder="1" applyAlignment="1">
      <alignment horizontal="center"/>
    </xf>
    <xf numFmtId="165" fontId="14" fillId="2" borderId="0" xfId="0" applyNumberFormat="1" applyFont="1" applyFill="1" applyAlignment="1">
      <alignment horizontal="center"/>
    </xf>
    <xf numFmtId="165" fontId="14" fillId="2" borderId="18" xfId="0" applyNumberFormat="1" applyFont="1" applyFill="1" applyBorder="1" applyAlignment="1">
      <alignment horizontal="center"/>
    </xf>
    <xf numFmtId="0" fontId="14" fillId="2" borderId="4" xfId="0" applyFont="1" applyFill="1" applyBorder="1" applyAlignment="1">
      <alignment horizontal="center"/>
    </xf>
    <xf numFmtId="165" fontId="14" fillId="2" borderId="7" xfId="0" applyNumberFormat="1" applyFont="1" applyFill="1" applyBorder="1" applyAlignment="1">
      <alignment horizontal="center"/>
    </xf>
    <xf numFmtId="165" fontId="14" fillId="2" borderId="6" xfId="0" applyNumberFormat="1" applyFont="1" applyFill="1" applyBorder="1" applyAlignment="1">
      <alignment horizontal="center"/>
    </xf>
    <xf numFmtId="165" fontId="14" fillId="2" borderId="4" xfId="0" applyNumberFormat="1" applyFont="1" applyFill="1" applyBorder="1" applyAlignment="1">
      <alignment horizontal="center"/>
    </xf>
    <xf numFmtId="165" fontId="14" fillId="2" borderId="16" xfId="0" applyNumberFormat="1" applyFont="1" applyFill="1" applyBorder="1" applyAlignment="1">
      <alignment horizontal="center"/>
    </xf>
    <xf numFmtId="165" fontId="14" fillId="2" borderId="8" xfId="0" applyNumberFormat="1" applyFont="1" applyFill="1" applyBorder="1" applyAlignment="1">
      <alignment horizontal="center"/>
    </xf>
    <xf numFmtId="165" fontId="14" fillId="2" borderId="9" xfId="0" applyNumberFormat="1" applyFont="1" applyFill="1" applyBorder="1" applyAlignment="1">
      <alignment horizontal="center"/>
    </xf>
    <xf numFmtId="0" fontId="14" fillId="2" borderId="0" xfId="0" applyFont="1" applyFill="1" applyAlignment="1">
      <alignment horizontal="center"/>
    </xf>
    <xf numFmtId="164" fontId="14" fillId="2" borderId="0" xfId="0" applyNumberFormat="1" applyFont="1" applyFill="1" applyAlignment="1">
      <alignment horizontal="right" indent="4"/>
    </xf>
    <xf numFmtId="164" fontId="14" fillId="2" borderId="0" xfId="0" applyNumberFormat="1" applyFont="1" applyFill="1" applyAlignment="1">
      <alignment horizontal="right" indent="3"/>
    </xf>
    <xf numFmtId="165" fontId="14" fillId="2" borderId="0" xfId="0" applyNumberFormat="1" applyFont="1" applyFill="1" applyAlignment="1">
      <alignment horizontal="right" indent="3"/>
    </xf>
    <xf numFmtId="165" fontId="14" fillId="2" borderId="0" xfId="0" applyNumberFormat="1" applyFont="1" applyFill="1" applyAlignment="1">
      <alignment horizontal="right" indent="4"/>
    </xf>
    <xf numFmtId="0" fontId="13" fillId="2" borderId="0" xfId="0" applyFont="1" applyFill="1" applyAlignment="1">
      <alignment horizontal="center"/>
    </xf>
    <xf numFmtId="0" fontId="13" fillId="2" borderId="24" xfId="0" applyFont="1" applyFill="1" applyBorder="1" applyAlignment="1">
      <alignment horizontal="center" vertical="center"/>
    </xf>
    <xf numFmtId="5" fontId="13" fillId="2" borderId="39" xfId="0" applyNumberFormat="1" applyFont="1" applyFill="1" applyBorder="1" applyAlignment="1">
      <alignment horizontal="center" vertical="center" wrapText="1"/>
    </xf>
    <xf numFmtId="5" fontId="13" fillId="2" borderId="40" xfId="0" applyNumberFormat="1" applyFont="1" applyFill="1" applyBorder="1" applyAlignment="1">
      <alignment horizontal="center" vertical="center" wrapText="1"/>
    </xf>
    <xf numFmtId="0" fontId="13" fillId="2" borderId="28" xfId="0" applyFont="1" applyFill="1" applyBorder="1" applyAlignment="1">
      <alignment horizontal="center" vertical="center" wrapText="1"/>
    </xf>
    <xf numFmtId="0" fontId="14" fillId="2" borderId="15" xfId="0" applyFont="1" applyFill="1" applyBorder="1" applyAlignment="1">
      <alignment horizontal="center"/>
    </xf>
    <xf numFmtId="0" fontId="14" fillId="2" borderId="17" xfId="0" applyFont="1" applyFill="1" applyBorder="1" applyAlignment="1">
      <alignment horizontal="center"/>
    </xf>
    <xf numFmtId="165" fontId="14" fillId="2" borderId="42" xfId="0" applyNumberFormat="1" applyFont="1" applyFill="1" applyBorder="1" applyAlignment="1">
      <alignment horizontal="center"/>
    </xf>
    <xf numFmtId="0" fontId="28" fillId="2" borderId="0" xfId="0" applyFont="1" applyFill="1"/>
    <xf numFmtId="0" fontId="13" fillId="2" borderId="47" xfId="0" applyFont="1" applyFill="1" applyBorder="1" applyAlignment="1">
      <alignment horizontal="center" vertical="center"/>
    </xf>
    <xf numFmtId="5" fontId="13" fillId="2" borderId="50" xfId="0" applyNumberFormat="1" applyFont="1" applyFill="1" applyBorder="1" applyAlignment="1">
      <alignment horizontal="center" vertical="center" wrapText="1"/>
    </xf>
    <xf numFmtId="5" fontId="13" fillId="2" borderId="48" xfId="0" applyNumberFormat="1" applyFont="1" applyFill="1" applyBorder="1" applyAlignment="1">
      <alignment horizontal="center" vertical="center" wrapText="1"/>
    </xf>
    <xf numFmtId="5" fontId="13" fillId="2" borderId="49" xfId="0" applyNumberFormat="1" applyFont="1" applyFill="1" applyBorder="1" applyAlignment="1">
      <alignment horizontal="center" vertical="center" wrapText="1"/>
    </xf>
    <xf numFmtId="3" fontId="14" fillId="2" borderId="0" xfId="0" applyNumberFormat="1" applyFont="1" applyFill="1" applyAlignment="1">
      <alignment horizontal="center"/>
    </xf>
    <xf numFmtId="3" fontId="14" fillId="2" borderId="42" xfId="0" applyNumberFormat="1" applyFont="1" applyFill="1" applyBorder="1" applyAlignment="1">
      <alignment horizontal="center"/>
    </xf>
    <xf numFmtId="0" fontId="12" fillId="2" borderId="0" xfId="0" applyFont="1" applyFill="1" applyAlignment="1">
      <alignment horizontal="center"/>
    </xf>
    <xf numFmtId="3" fontId="12" fillId="2" borderId="0" xfId="0" applyNumberFormat="1" applyFont="1" applyFill="1" applyAlignment="1">
      <alignment horizontal="center"/>
    </xf>
    <xf numFmtId="0" fontId="28" fillId="2" borderId="0" xfId="0" applyFont="1" applyFill="1" applyAlignment="1">
      <alignment vertical="center"/>
    </xf>
    <xf numFmtId="1" fontId="14" fillId="2" borderId="12" xfId="0" quotePrefix="1" applyNumberFormat="1" applyFont="1" applyFill="1" applyBorder="1" applyAlignment="1">
      <alignment horizontal="center" vertical="center"/>
    </xf>
    <xf numFmtId="174" fontId="14" fillId="2" borderId="13" xfId="0" applyNumberFormat="1" applyFont="1" applyFill="1" applyBorder="1" applyAlignment="1">
      <alignment horizontal="center" vertical="center"/>
    </xf>
    <xf numFmtId="164" fontId="14" fillId="2" borderId="14" xfId="0" applyNumberFormat="1" applyFont="1" applyFill="1" applyBorder="1" applyAlignment="1">
      <alignment horizontal="center" vertical="center"/>
    </xf>
    <xf numFmtId="1" fontId="14" fillId="2" borderId="17" xfId="0" quotePrefix="1" applyNumberFormat="1" applyFont="1" applyFill="1" applyBorder="1" applyAlignment="1">
      <alignment horizontal="center" vertical="center"/>
    </xf>
    <xf numFmtId="164" fontId="14" fillId="2" borderId="18" xfId="0" applyNumberFormat="1" applyFont="1" applyFill="1" applyBorder="1" applyAlignment="1">
      <alignment horizontal="center" vertical="center"/>
    </xf>
    <xf numFmtId="49" fontId="14" fillId="2" borderId="17" xfId="0" applyNumberFormat="1" applyFont="1" applyFill="1" applyBorder="1" applyAlignment="1">
      <alignment horizontal="center" vertical="center"/>
    </xf>
    <xf numFmtId="1" fontId="14" fillId="2" borderId="17" xfId="0" applyNumberFormat="1" applyFont="1" applyFill="1" applyBorder="1" applyAlignment="1">
      <alignment horizontal="center" vertical="center"/>
    </xf>
    <xf numFmtId="1" fontId="14" fillId="2" borderId="37" xfId="0" applyNumberFormat="1" applyFont="1" applyFill="1" applyBorder="1" applyAlignment="1">
      <alignment horizontal="center" vertical="center"/>
    </xf>
    <xf numFmtId="0" fontId="14" fillId="2" borderId="46" xfId="0" applyFont="1" applyFill="1" applyBorder="1" applyAlignment="1">
      <alignment horizontal="center" vertical="center"/>
    </xf>
    <xf numFmtId="164" fontId="14" fillId="2" borderId="43" xfId="0" applyNumberFormat="1" applyFont="1" applyFill="1" applyBorder="1" applyAlignment="1">
      <alignment horizontal="center" vertical="center"/>
    </xf>
    <xf numFmtId="1" fontId="14" fillId="2" borderId="0" xfId="0" applyNumberFormat="1" applyFont="1" applyFill="1" applyAlignment="1">
      <alignment horizontal="center" vertical="center"/>
    </xf>
    <xf numFmtId="0" fontId="14" fillId="2" borderId="0" xfId="0" applyFont="1" applyFill="1" applyAlignment="1">
      <alignment horizontal="center" vertical="center"/>
    </xf>
    <xf numFmtId="164" fontId="14" fillId="2" borderId="0" xfId="0" applyNumberFormat="1" applyFont="1" applyFill="1" applyAlignment="1">
      <alignment horizontal="center" vertical="center"/>
    </xf>
    <xf numFmtId="0" fontId="13" fillId="2" borderId="24" xfId="0" applyFont="1" applyFill="1" applyBorder="1" applyAlignment="1">
      <alignment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xf>
    <xf numFmtId="165" fontId="14" fillId="2" borderId="0" xfId="0" applyNumberFormat="1" applyFont="1" applyFill="1"/>
    <xf numFmtId="165" fontId="14" fillId="2" borderId="18" xfId="0" applyNumberFormat="1" applyFont="1" applyFill="1" applyBorder="1"/>
    <xf numFmtId="49" fontId="14" fillId="2" borderId="17" xfId="3" quotePrefix="1" applyNumberFormat="1" applyFont="1" applyFill="1" applyBorder="1" applyAlignment="1">
      <alignment horizontal="left"/>
    </xf>
    <xf numFmtId="49" fontId="14" fillId="2" borderId="17" xfId="3" applyNumberFormat="1" applyFont="1" applyFill="1" applyBorder="1"/>
    <xf numFmtId="49" fontId="14" fillId="2" borderId="19" xfId="3" applyNumberFormat="1" applyFont="1" applyFill="1" applyBorder="1"/>
    <xf numFmtId="165" fontId="14" fillId="2" borderId="20" xfId="0" applyNumberFormat="1" applyFont="1" applyFill="1" applyBorder="1" applyAlignment="1">
      <alignment horizontal="center"/>
    </xf>
    <xf numFmtId="49" fontId="14" fillId="2" borderId="17" xfId="2" applyNumberFormat="1" applyFont="1" applyFill="1" applyBorder="1"/>
    <xf numFmtId="49" fontId="14" fillId="2" borderId="19" xfId="2" applyNumberFormat="1" applyFont="1" applyFill="1" applyBorder="1"/>
    <xf numFmtId="49" fontId="14" fillId="2" borderId="17" xfId="0" applyNumberFormat="1" applyFont="1" applyFill="1" applyBorder="1"/>
    <xf numFmtId="49" fontId="14" fillId="2" borderId="19" xfId="0" applyNumberFormat="1" applyFont="1" applyFill="1" applyBorder="1"/>
    <xf numFmtId="165" fontId="14" fillId="2" borderId="1" xfId="1" applyNumberFormat="1" applyFont="1" applyFill="1" applyBorder="1" applyAlignment="1" applyProtection="1">
      <alignment horizontal="center"/>
      <protection locked="0"/>
    </xf>
    <xf numFmtId="165" fontId="14" fillId="2" borderId="20" xfId="1" applyNumberFormat="1" applyFont="1" applyFill="1" applyBorder="1" applyAlignment="1" applyProtection="1">
      <alignment horizontal="center"/>
      <protection locked="0"/>
    </xf>
    <xf numFmtId="49" fontId="13" fillId="2" borderId="37" xfId="0" applyNumberFormat="1" applyFont="1" applyFill="1" applyBorder="1" applyAlignment="1">
      <alignment vertical="center"/>
    </xf>
    <xf numFmtId="165" fontId="14" fillId="2" borderId="42" xfId="0" applyNumberFormat="1" applyFont="1" applyFill="1" applyBorder="1" applyAlignment="1">
      <alignment horizontal="center" vertical="center"/>
    </xf>
    <xf numFmtId="165" fontId="14" fillId="2" borderId="43" xfId="0" applyNumberFormat="1" applyFont="1" applyFill="1" applyBorder="1" applyAlignment="1">
      <alignment horizontal="center" vertical="center"/>
    </xf>
    <xf numFmtId="49" fontId="14" fillId="2" borderId="0" xfId="0" applyNumberFormat="1" applyFont="1" applyFill="1" applyAlignment="1">
      <alignment vertical="center"/>
    </xf>
    <xf numFmtId="0" fontId="14" fillId="2" borderId="0" xfId="0" applyFont="1" applyFill="1" applyAlignment="1">
      <alignment vertical="center"/>
    </xf>
    <xf numFmtId="0" fontId="22" fillId="2" borderId="47" xfId="0" applyFont="1" applyFill="1" applyBorder="1" applyAlignment="1">
      <alignment vertical="center"/>
    </xf>
    <xf numFmtId="0" fontId="13" fillId="2" borderId="52" xfId="1" applyFont="1" applyFill="1" applyBorder="1" applyAlignment="1">
      <alignment horizontal="center" vertical="center"/>
    </xf>
    <xf numFmtId="0" fontId="13" fillId="2" borderId="51" xfId="0" applyFont="1" applyFill="1" applyBorder="1" applyAlignment="1">
      <alignment horizontal="center" vertical="center"/>
    </xf>
    <xf numFmtId="0" fontId="13" fillId="2" borderId="52" xfId="0" applyFont="1" applyFill="1" applyBorder="1" applyAlignment="1">
      <alignment horizontal="center" vertical="center"/>
    </xf>
    <xf numFmtId="0" fontId="13" fillId="2" borderId="48" xfId="0" applyFont="1" applyFill="1" applyBorder="1" applyAlignment="1">
      <alignment horizontal="center" vertical="center"/>
    </xf>
    <xf numFmtId="0" fontId="13" fillId="2" borderId="53" xfId="0" applyFont="1" applyFill="1" applyBorder="1" applyAlignment="1">
      <alignment horizontal="center" vertical="center"/>
    </xf>
    <xf numFmtId="0" fontId="19" fillId="2" borderId="17" xfId="0" applyFont="1" applyFill="1" applyBorder="1" applyAlignment="1">
      <alignment vertical="center"/>
    </xf>
    <xf numFmtId="165" fontId="14" fillId="2" borderId="2" xfId="1" applyNumberFormat="1" applyFont="1" applyFill="1" applyBorder="1" applyAlignment="1">
      <alignment horizontal="center" vertical="center"/>
    </xf>
    <xf numFmtId="165" fontId="14" fillId="2" borderId="2" xfId="0" applyNumberFormat="1" applyFont="1" applyFill="1" applyBorder="1" applyAlignment="1">
      <alignment horizontal="center" vertical="center"/>
    </xf>
    <xf numFmtId="165" fontId="14" fillId="2" borderId="8" xfId="0" applyNumberFormat="1" applyFont="1" applyFill="1" applyBorder="1" applyAlignment="1">
      <alignment horizontal="center" vertical="center"/>
    </xf>
    <xf numFmtId="165" fontId="14" fillId="2" borderId="3" xfId="0" applyNumberFormat="1" applyFont="1" applyFill="1" applyBorder="1" applyAlignment="1">
      <alignment horizontal="center" vertical="center"/>
    </xf>
    <xf numFmtId="165" fontId="14" fillId="2" borderId="35" xfId="0" applyNumberFormat="1" applyFont="1" applyFill="1" applyBorder="1" applyAlignment="1">
      <alignment horizontal="center" vertical="center"/>
    </xf>
    <xf numFmtId="0" fontId="19" fillId="2" borderId="19" xfId="0" applyFont="1" applyFill="1" applyBorder="1" applyAlignment="1">
      <alignment vertical="center"/>
    </xf>
    <xf numFmtId="165" fontId="14" fillId="2" borderId="5" xfId="1"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165" fontId="14" fillId="2" borderId="9" xfId="0" applyNumberFormat="1" applyFont="1" applyFill="1" applyBorder="1" applyAlignment="1">
      <alignment horizontal="center" vertical="center"/>
    </xf>
    <xf numFmtId="165" fontId="14" fillId="2" borderId="10" xfId="0" applyNumberFormat="1" applyFont="1" applyFill="1" applyBorder="1" applyAlignment="1">
      <alignment horizontal="center" vertical="center"/>
    </xf>
    <xf numFmtId="165" fontId="14" fillId="2" borderId="31" xfId="0" applyNumberFormat="1" applyFont="1" applyFill="1" applyBorder="1" applyAlignment="1">
      <alignment horizontal="center" vertical="center"/>
    </xf>
    <xf numFmtId="165" fontId="14" fillId="2" borderId="4" xfId="1" applyNumberFormat="1" applyFont="1" applyFill="1" applyBorder="1" applyAlignment="1">
      <alignment horizontal="center" vertical="center"/>
    </xf>
    <xf numFmtId="0" fontId="19" fillId="2" borderId="47" xfId="0" applyFont="1" applyFill="1" applyBorder="1" applyAlignment="1">
      <alignment vertical="center"/>
    </xf>
    <xf numFmtId="165" fontId="14" fillId="2" borderId="51" xfId="1" applyNumberFormat="1" applyFont="1" applyFill="1" applyBorder="1" applyAlignment="1">
      <alignment horizontal="center" vertical="center"/>
    </xf>
    <xf numFmtId="165" fontId="14" fillId="2" borderId="51" xfId="0" applyNumberFormat="1" applyFont="1" applyFill="1" applyBorder="1" applyAlignment="1">
      <alignment horizontal="center" vertical="center"/>
    </xf>
    <xf numFmtId="165" fontId="14" fillId="2" borderId="52" xfId="0" applyNumberFormat="1" applyFont="1" applyFill="1" applyBorder="1" applyAlignment="1">
      <alignment horizontal="center" vertical="center"/>
    </xf>
    <xf numFmtId="165" fontId="14" fillId="2" borderId="50" xfId="0" applyNumberFormat="1" applyFont="1" applyFill="1" applyBorder="1" applyAlignment="1">
      <alignment horizontal="center" vertical="center"/>
    </xf>
    <xf numFmtId="165" fontId="14" fillId="2" borderId="53" xfId="0" applyNumberFormat="1" applyFont="1" applyFill="1" applyBorder="1" applyAlignment="1">
      <alignment horizontal="center" vertical="center"/>
    </xf>
    <xf numFmtId="165" fontId="14" fillId="2" borderId="52" xfId="1" applyNumberFormat="1" applyFont="1" applyFill="1" applyBorder="1" applyAlignment="1">
      <alignment horizontal="center" vertical="center"/>
    </xf>
    <xf numFmtId="0" fontId="14" fillId="2" borderId="0" xfId="0" applyFont="1" applyFill="1" applyAlignment="1">
      <alignment horizontal="left" vertical="center"/>
    </xf>
    <xf numFmtId="0" fontId="13" fillId="2" borderId="0" xfId="0" applyFont="1" applyFill="1" applyAlignment="1">
      <alignment horizontal="left" vertical="center"/>
    </xf>
    <xf numFmtId="0" fontId="22" fillId="2" borderId="47" xfId="0" applyFont="1" applyFill="1" applyBorder="1" applyAlignment="1">
      <alignment horizontal="left" vertical="center"/>
    </xf>
    <xf numFmtId="166" fontId="22" fillId="2" borderId="52" xfId="0" quotePrefix="1" applyNumberFormat="1" applyFont="1" applyFill="1" applyBorder="1" applyAlignment="1">
      <alignment horizontal="center" vertical="center"/>
    </xf>
    <xf numFmtId="166" fontId="22" fillId="2" borderId="51" xfId="0" quotePrefix="1" applyNumberFormat="1" applyFont="1" applyFill="1" applyBorder="1" applyAlignment="1">
      <alignment horizontal="center" vertical="center"/>
    </xf>
    <xf numFmtId="0" fontId="19" fillId="2" borderId="17" xfId="0" applyFont="1" applyFill="1" applyBorder="1" applyAlignment="1">
      <alignment horizontal="left" vertical="center"/>
    </xf>
    <xf numFmtId="0" fontId="19" fillId="2" borderId="19" xfId="0" applyFont="1" applyFill="1" applyBorder="1" applyAlignment="1">
      <alignment horizontal="left" vertical="center"/>
    </xf>
    <xf numFmtId="0" fontId="19" fillId="2" borderId="47" xfId="0" applyFont="1" applyFill="1" applyBorder="1" applyAlignment="1">
      <alignment horizontal="left" vertical="center"/>
    </xf>
    <xf numFmtId="0" fontId="19" fillId="2" borderId="0" xfId="0" applyFont="1" applyFill="1" applyAlignment="1">
      <alignment horizontal="left" vertical="center"/>
    </xf>
    <xf numFmtId="165" fontId="19" fillId="2" borderId="0" xfId="0" applyNumberFormat="1" applyFont="1" applyFill="1" applyAlignment="1">
      <alignment horizontal="right" vertical="center" indent="2"/>
    </xf>
    <xf numFmtId="165" fontId="14" fillId="2" borderId="0" xfId="0" applyNumberFormat="1" applyFont="1" applyFill="1" applyAlignment="1">
      <alignment horizontal="right" vertical="center" indent="2"/>
    </xf>
    <xf numFmtId="0" fontId="13" fillId="2" borderId="24" xfId="0" applyFont="1" applyFill="1" applyBorder="1" applyAlignment="1">
      <alignment horizontal="left" vertical="center" wrapText="1"/>
    </xf>
    <xf numFmtId="0" fontId="13" fillId="2" borderId="27"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4" fillId="2" borderId="15" xfId="0" applyFont="1" applyFill="1" applyBorder="1"/>
    <xf numFmtId="175" fontId="14" fillId="2" borderId="6" xfId="6" applyNumberFormat="1" applyFont="1" applyFill="1" applyBorder="1" applyAlignment="1">
      <alignment horizontal="center" vertical="center"/>
    </xf>
    <xf numFmtId="175" fontId="14" fillId="2" borderId="4" xfId="6" applyNumberFormat="1" applyFont="1" applyFill="1" applyBorder="1" applyAlignment="1">
      <alignment horizontal="center" vertical="center"/>
    </xf>
    <xf numFmtId="175" fontId="14" fillId="2" borderId="16" xfId="6" applyNumberFormat="1" applyFont="1" applyFill="1" applyBorder="1" applyAlignment="1">
      <alignment horizontal="center" vertical="center"/>
    </xf>
    <xf numFmtId="175" fontId="14" fillId="2" borderId="0" xfId="6" applyNumberFormat="1" applyFont="1" applyFill="1" applyAlignment="1">
      <alignment horizontal="center" vertical="center"/>
    </xf>
    <xf numFmtId="175" fontId="14" fillId="2" borderId="2" xfId="6" applyNumberFormat="1" applyFont="1" applyFill="1" applyBorder="1" applyAlignment="1">
      <alignment horizontal="center" vertical="center"/>
    </xf>
    <xf numFmtId="175" fontId="14" fillId="2" borderId="18" xfId="6" applyNumberFormat="1" applyFont="1" applyFill="1" applyBorder="1" applyAlignment="1">
      <alignment horizontal="center" vertical="center"/>
    </xf>
    <xf numFmtId="175" fontId="14" fillId="2" borderId="1" xfId="6" applyNumberFormat="1" applyFont="1" applyFill="1" applyBorder="1" applyAlignment="1">
      <alignment horizontal="center" vertical="center"/>
    </xf>
    <xf numFmtId="175" fontId="14" fillId="2" borderId="5" xfId="6" applyNumberFormat="1" applyFont="1" applyFill="1" applyBorder="1" applyAlignment="1">
      <alignment horizontal="center" vertical="center"/>
    </xf>
    <xf numFmtId="175" fontId="14" fillId="2" borderId="20" xfId="6" applyNumberFormat="1" applyFont="1" applyFill="1" applyBorder="1" applyAlignment="1">
      <alignment horizontal="center" vertical="center"/>
    </xf>
    <xf numFmtId="0" fontId="14" fillId="2" borderId="17" xfId="0" applyFont="1" applyFill="1" applyBorder="1" applyAlignment="1">
      <alignment vertical="center" wrapText="1"/>
    </xf>
    <xf numFmtId="0" fontId="14" fillId="2" borderId="21" xfId="0" applyFont="1" applyFill="1" applyBorder="1"/>
    <xf numFmtId="175" fontId="14" fillId="2" borderId="22" xfId="0" applyNumberFormat="1" applyFont="1" applyFill="1" applyBorder="1" applyAlignment="1">
      <alignment horizontal="center" vertical="center"/>
    </xf>
    <xf numFmtId="175" fontId="14" fillId="2" borderId="26" xfId="0" applyNumberFormat="1" applyFont="1" applyFill="1" applyBorder="1" applyAlignment="1">
      <alignment horizontal="center" vertical="center"/>
    </xf>
    <xf numFmtId="175" fontId="14" fillId="2" borderId="23" xfId="0" applyNumberFormat="1" applyFont="1" applyFill="1" applyBorder="1" applyAlignment="1">
      <alignment horizontal="center" vertical="center"/>
    </xf>
    <xf numFmtId="165" fontId="14" fillId="2" borderId="0" xfId="0" applyNumberFormat="1" applyFont="1" applyFill="1" applyAlignment="1">
      <alignment horizontal="right" indent="2"/>
    </xf>
    <xf numFmtId="0" fontId="14" fillId="2" borderId="12" xfId="0" applyFont="1" applyFill="1" applyBorder="1" applyAlignment="1">
      <alignment vertical="center" wrapText="1"/>
    </xf>
    <xf numFmtId="0" fontId="14" fillId="2" borderId="19" xfId="0" applyFont="1" applyFill="1" applyBorder="1" applyAlignment="1">
      <alignment vertical="center" wrapText="1"/>
    </xf>
    <xf numFmtId="0" fontId="14" fillId="2" borderId="47" xfId="0" applyFont="1" applyFill="1" applyBorder="1" applyAlignment="1">
      <alignment vertical="center" wrapText="1"/>
    </xf>
    <xf numFmtId="0" fontId="14" fillId="2" borderId="37" xfId="0" applyFont="1" applyFill="1" applyBorder="1" applyAlignment="1">
      <alignment vertical="center" wrapText="1"/>
    </xf>
    <xf numFmtId="0" fontId="15" fillId="2" borderId="42" xfId="1" applyFont="1" applyFill="1" applyBorder="1" applyAlignment="1">
      <alignment horizontal="center" vertical="center"/>
    </xf>
    <xf numFmtId="0" fontId="12" fillId="2" borderId="0" xfId="1" applyFont="1" applyFill="1" applyAlignment="1">
      <alignment horizontal="left" vertical="center" wrapText="1"/>
    </xf>
    <xf numFmtId="0" fontId="12" fillId="2" borderId="0" xfId="1" applyFont="1" applyFill="1" applyAlignment="1">
      <alignment horizontal="left" vertical="center"/>
    </xf>
    <xf numFmtId="173" fontId="12" fillId="2" borderId="0" xfId="0" applyNumberFormat="1" applyFont="1" applyFill="1"/>
    <xf numFmtId="0" fontId="12" fillId="2" borderId="0" xfId="0" applyFont="1" applyFill="1"/>
    <xf numFmtId="0" fontId="13" fillId="2" borderId="45" xfId="0" applyFont="1" applyFill="1" applyBorder="1" applyAlignment="1">
      <alignment horizontal="left" vertical="center"/>
    </xf>
    <xf numFmtId="0" fontId="13" fillId="2" borderId="27" xfId="0" applyFont="1" applyFill="1" applyBorder="1" applyAlignment="1">
      <alignment horizontal="center" vertical="center"/>
    </xf>
    <xf numFmtId="0" fontId="13" fillId="2" borderId="25" xfId="0" applyFont="1" applyFill="1" applyBorder="1" applyAlignment="1">
      <alignment horizontal="center" vertical="center"/>
    </xf>
    <xf numFmtId="0" fontId="13" fillId="2" borderId="14" xfId="0" applyFont="1" applyFill="1" applyBorder="1" applyAlignment="1">
      <alignment horizontal="center" vertical="center"/>
    </xf>
    <xf numFmtId="3" fontId="14" fillId="2" borderId="27" xfId="0" applyNumberFormat="1" applyFont="1" applyFill="1" applyBorder="1" applyAlignment="1">
      <alignment horizontal="center" vertical="center"/>
    </xf>
    <xf numFmtId="3" fontId="14" fillId="2" borderId="25" xfId="0" applyNumberFormat="1" applyFont="1" applyFill="1" applyBorder="1" applyAlignment="1">
      <alignment horizontal="center" vertical="center"/>
    </xf>
    <xf numFmtId="3" fontId="14" fillId="2" borderId="14" xfId="0" applyNumberFormat="1" applyFont="1" applyFill="1" applyBorder="1" applyAlignment="1">
      <alignment horizontal="center" vertical="center"/>
    </xf>
    <xf numFmtId="173" fontId="14" fillId="2" borderId="17" xfId="0" applyNumberFormat="1" applyFont="1" applyFill="1" applyBorder="1" applyAlignment="1">
      <alignment horizontal="center" vertical="center"/>
    </xf>
    <xf numFmtId="176" fontId="14" fillId="2" borderId="2" xfId="0" applyNumberFormat="1" applyFont="1" applyFill="1" applyBorder="1" applyAlignment="1">
      <alignment horizontal="center" vertical="center"/>
    </xf>
    <xf numFmtId="176" fontId="14" fillId="2" borderId="18" xfId="0" applyNumberFormat="1" applyFont="1" applyFill="1" applyBorder="1" applyAlignment="1">
      <alignment horizontal="center" vertical="center"/>
    </xf>
    <xf numFmtId="173" fontId="14" fillId="2" borderId="36" xfId="0" applyNumberFormat="1" applyFont="1" applyFill="1" applyBorder="1" applyAlignment="1">
      <alignment horizontal="center" vertical="center"/>
    </xf>
    <xf numFmtId="176" fontId="14" fillId="2" borderId="3" xfId="0" applyNumberFormat="1" applyFont="1" applyFill="1" applyBorder="1" applyAlignment="1">
      <alignment horizontal="center" vertical="center"/>
    </xf>
    <xf numFmtId="176" fontId="14" fillId="2" borderId="10" xfId="0" applyNumberFormat="1" applyFont="1" applyFill="1" applyBorder="1" applyAlignment="1">
      <alignment horizontal="center" vertical="center"/>
    </xf>
    <xf numFmtId="176" fontId="14" fillId="2" borderId="5" xfId="0" applyNumberFormat="1" applyFont="1" applyFill="1" applyBorder="1" applyAlignment="1">
      <alignment horizontal="center" vertical="center"/>
    </xf>
    <xf numFmtId="0" fontId="13" fillId="2" borderId="36" xfId="0" applyFont="1" applyFill="1" applyBorder="1" applyAlignment="1">
      <alignment horizontal="left" vertical="center"/>
    </xf>
    <xf numFmtId="176" fontId="14" fillId="2" borderId="46" xfId="0" applyNumberFormat="1" applyFont="1" applyFill="1" applyBorder="1" applyAlignment="1">
      <alignment horizontal="center" vertical="center"/>
    </xf>
    <xf numFmtId="0" fontId="13" fillId="2" borderId="17" xfId="0" applyFont="1" applyFill="1" applyBorder="1" applyAlignment="1">
      <alignment horizontal="left" vertical="center"/>
    </xf>
    <xf numFmtId="173" fontId="14" fillId="2" borderId="37" xfId="0" applyNumberFormat="1" applyFont="1" applyFill="1" applyBorder="1" applyAlignment="1">
      <alignment horizontal="center" vertical="center"/>
    </xf>
    <xf numFmtId="173" fontId="14" fillId="2" borderId="19" xfId="0" applyNumberFormat="1" applyFont="1" applyFill="1" applyBorder="1" applyAlignment="1">
      <alignment horizontal="center" vertical="center"/>
    </xf>
    <xf numFmtId="0" fontId="13" fillId="2" borderId="51"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2" fillId="2" borderId="0" xfId="0" quotePrefix="1" applyFont="1" applyFill="1" applyAlignment="1">
      <alignment horizontal="left" vertical="center" wrapText="1"/>
    </xf>
    <xf numFmtId="0" fontId="12" fillId="2" borderId="0" xfId="0" applyFont="1" applyFill="1" applyAlignment="1">
      <alignment horizontal="left"/>
    </xf>
    <xf numFmtId="0" fontId="18" fillId="0" borderId="0" xfId="0" applyFont="1" applyAlignment="1">
      <alignment horizontal="center" vertical="top"/>
    </xf>
    <xf numFmtId="0" fontId="18" fillId="0" borderId="0" xfId="0" applyFont="1" applyAlignment="1">
      <alignment horizontal="center" vertical="center"/>
    </xf>
    <xf numFmtId="0" fontId="15" fillId="2" borderId="47" xfId="1" applyFont="1" applyFill="1" applyBorder="1" applyAlignment="1">
      <alignment vertical="center"/>
    </xf>
    <xf numFmtId="0" fontId="15" fillId="2" borderId="53" xfId="1" applyFont="1" applyFill="1" applyBorder="1" applyAlignment="1">
      <alignment horizontal="center" vertical="center"/>
    </xf>
    <xf numFmtId="0" fontId="15" fillId="2" borderId="58" xfId="1" applyFont="1" applyFill="1" applyBorder="1" applyAlignment="1">
      <alignment vertical="center"/>
    </xf>
    <xf numFmtId="0" fontId="15" fillId="2" borderId="57" xfId="1" applyFont="1" applyFill="1" applyBorder="1" applyAlignment="1">
      <alignment vertical="center"/>
    </xf>
    <xf numFmtId="0" fontId="28" fillId="2" borderId="0" xfId="1" applyFont="1" applyFill="1" applyAlignment="1">
      <alignment vertical="center"/>
    </xf>
    <xf numFmtId="0" fontId="28" fillId="2" borderId="0" xfId="1" applyFont="1" applyFill="1" applyAlignment="1">
      <alignment horizontal="center" vertical="center"/>
    </xf>
    <xf numFmtId="0" fontId="15" fillId="2" borderId="17" xfId="1" applyFont="1" applyFill="1" applyBorder="1" applyAlignment="1">
      <alignment vertical="center"/>
    </xf>
    <xf numFmtId="165" fontId="28" fillId="2" borderId="0" xfId="1" applyNumberFormat="1" applyFont="1" applyFill="1" applyAlignment="1">
      <alignment horizontal="center" vertical="center"/>
    </xf>
    <xf numFmtId="165" fontId="28" fillId="2" borderId="35" xfId="1" applyNumberFormat="1" applyFont="1" applyFill="1" applyBorder="1" applyAlignment="1">
      <alignment horizontal="center" vertical="center"/>
    </xf>
    <xf numFmtId="0" fontId="28" fillId="2" borderId="17" xfId="1" applyFont="1" applyFill="1" applyBorder="1" applyAlignment="1">
      <alignment horizontal="left" vertical="center" indent="1"/>
    </xf>
    <xf numFmtId="0" fontId="28" fillId="2" borderId="19" xfId="1" applyFont="1" applyFill="1" applyBorder="1" applyAlignment="1">
      <alignment horizontal="left" vertical="center" indent="1"/>
    </xf>
    <xf numFmtId="165" fontId="28" fillId="2" borderId="1" xfId="1" applyNumberFormat="1" applyFont="1" applyFill="1" applyBorder="1" applyAlignment="1">
      <alignment horizontal="center" vertical="center"/>
    </xf>
    <xf numFmtId="165" fontId="28" fillId="2" borderId="31" xfId="1" applyNumberFormat="1" applyFont="1" applyFill="1" applyBorder="1" applyAlignment="1">
      <alignment horizontal="center" vertical="center"/>
    </xf>
    <xf numFmtId="0" fontId="28" fillId="2" borderId="37" xfId="1" applyFont="1" applyFill="1" applyBorder="1" applyAlignment="1">
      <alignment horizontal="left" vertical="center" indent="1"/>
    </xf>
    <xf numFmtId="165" fontId="28" fillId="2" borderId="42" xfId="1" applyNumberFormat="1" applyFont="1" applyFill="1" applyBorder="1" applyAlignment="1">
      <alignment horizontal="center" vertical="center"/>
    </xf>
    <xf numFmtId="165" fontId="28" fillId="2" borderId="54" xfId="1" applyNumberFormat="1" applyFont="1" applyFill="1" applyBorder="1" applyAlignment="1">
      <alignment horizontal="center" vertical="center"/>
    </xf>
    <xf numFmtId="165" fontId="28" fillId="2" borderId="59" xfId="1" applyNumberFormat="1" applyFont="1" applyFill="1" applyBorder="1" applyAlignment="1">
      <alignment horizontal="center" vertical="center"/>
    </xf>
    <xf numFmtId="165" fontId="28" fillId="2" borderId="28" xfId="1" applyNumberFormat="1" applyFont="1" applyFill="1" applyBorder="1" applyAlignment="1">
      <alignment horizontal="center" vertical="center"/>
    </xf>
    <xf numFmtId="165" fontId="28" fillId="2" borderId="44" xfId="1" applyNumberFormat="1" applyFont="1" applyFill="1" applyBorder="1" applyAlignment="1">
      <alignment horizontal="center" vertical="center"/>
    </xf>
    <xf numFmtId="0" fontId="12" fillId="3" borderId="0" xfId="0" applyFont="1" applyFill="1" applyAlignment="1">
      <alignment vertical="center" wrapText="1"/>
    </xf>
    <xf numFmtId="0" fontId="23" fillId="3" borderId="0" xfId="0" applyFont="1" applyFill="1" applyAlignment="1">
      <alignment vertical="center" wrapText="1"/>
    </xf>
    <xf numFmtId="0" fontId="28" fillId="2" borderId="60" xfId="1" applyFont="1" applyFill="1" applyBorder="1" applyAlignment="1">
      <alignment vertical="center"/>
    </xf>
    <xf numFmtId="0" fontId="15" fillId="2" borderId="60" xfId="1" applyFont="1" applyFill="1" applyBorder="1" applyAlignment="1">
      <alignment horizontal="center" vertical="center"/>
    </xf>
    <xf numFmtId="0" fontId="13" fillId="2" borderId="61" xfId="0" applyFont="1" applyFill="1" applyBorder="1" applyAlignment="1">
      <alignment horizontal="center" vertical="center" wrapText="1"/>
    </xf>
    <xf numFmtId="0" fontId="13" fillId="2" borderId="62"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64" xfId="0" applyFont="1" applyFill="1" applyBorder="1" applyAlignment="1">
      <alignment horizontal="center" vertical="center" wrapText="1"/>
    </xf>
    <xf numFmtId="0" fontId="14" fillId="2" borderId="65" xfId="0" applyFont="1" applyFill="1" applyBorder="1"/>
    <xf numFmtId="165" fontId="14" fillId="2" borderId="66" xfId="0" applyNumberFormat="1" applyFont="1" applyFill="1" applyBorder="1" applyAlignment="1">
      <alignment horizontal="center"/>
    </xf>
    <xf numFmtId="0" fontId="14" fillId="2" borderId="67" xfId="0" applyFont="1" applyFill="1" applyBorder="1"/>
    <xf numFmtId="165" fontId="14" fillId="2" borderId="68" xfId="0" applyNumberFormat="1" applyFont="1" applyFill="1" applyBorder="1" applyAlignment="1">
      <alignment horizontal="center"/>
    </xf>
    <xf numFmtId="0" fontId="14" fillId="2" borderId="69" xfId="0" applyFont="1" applyFill="1" applyBorder="1"/>
    <xf numFmtId="165" fontId="14" fillId="2" borderId="70" xfId="0" applyNumberFormat="1" applyFont="1" applyFill="1" applyBorder="1" applyAlignment="1">
      <alignment horizontal="center"/>
    </xf>
    <xf numFmtId="0" fontId="14" fillId="2" borderId="71" xfId="0" applyFont="1" applyFill="1" applyBorder="1"/>
    <xf numFmtId="165" fontId="14" fillId="2" borderId="73" xfId="0" applyNumberFormat="1" applyFont="1" applyFill="1" applyBorder="1" applyAlignment="1">
      <alignment horizontal="center"/>
    </xf>
    <xf numFmtId="165" fontId="14" fillId="2" borderId="72" xfId="0" applyNumberFormat="1" applyFont="1" applyFill="1" applyBorder="1" applyAlignment="1">
      <alignment horizontal="center"/>
    </xf>
    <xf numFmtId="0" fontId="13" fillId="2" borderId="50" xfId="0" applyFont="1" applyFill="1" applyBorder="1" applyAlignment="1">
      <alignment horizontal="center" vertical="center"/>
    </xf>
    <xf numFmtId="0" fontId="28" fillId="2" borderId="0" xfId="0" applyFont="1" applyFill="1" applyAlignment="1">
      <alignment horizontal="left" vertical="center"/>
    </xf>
    <xf numFmtId="0" fontId="28" fillId="2" borderId="0" xfId="0" applyFont="1" applyFill="1" applyAlignment="1">
      <alignment horizontal="center" vertical="center"/>
    </xf>
    <xf numFmtId="3" fontId="14" fillId="2" borderId="0" xfId="0" applyNumberFormat="1" applyFont="1" applyFill="1" applyAlignment="1">
      <alignment horizontal="center" vertical="center"/>
    </xf>
    <xf numFmtId="0" fontId="28" fillId="0" borderId="0" xfId="0" applyFont="1" applyAlignment="1">
      <alignment horizontal="center" vertical="center"/>
    </xf>
    <xf numFmtId="176" fontId="14" fillId="2" borderId="0" xfId="0" applyNumberFormat="1" applyFont="1" applyFill="1" applyAlignment="1">
      <alignment horizontal="center" vertical="center"/>
    </xf>
    <xf numFmtId="176" fontId="14" fillId="2" borderId="31" xfId="0" applyNumberFormat="1" applyFont="1" applyFill="1" applyBorder="1" applyAlignment="1">
      <alignment horizontal="center" vertical="center"/>
    </xf>
    <xf numFmtId="176" fontId="14" fillId="2" borderId="54" xfId="0" applyNumberFormat="1" applyFont="1" applyFill="1" applyBorder="1" applyAlignment="1">
      <alignment horizontal="center" vertical="center"/>
    </xf>
    <xf numFmtId="176" fontId="14" fillId="2" borderId="42" xfId="0" applyNumberFormat="1" applyFont="1" applyFill="1" applyBorder="1" applyAlignment="1">
      <alignment horizontal="center" vertical="center"/>
    </xf>
    <xf numFmtId="178" fontId="14" fillId="2" borderId="0" xfId="0" applyNumberFormat="1" applyFont="1" applyFill="1" applyAlignment="1">
      <alignment horizontal="right" vertical="center"/>
    </xf>
    <xf numFmtId="178" fontId="14" fillId="2" borderId="2" xfId="0" applyNumberFormat="1" applyFont="1" applyFill="1" applyBorder="1" applyAlignment="1">
      <alignment horizontal="right" vertical="center"/>
    </xf>
    <xf numFmtId="178" fontId="14" fillId="2" borderId="18" xfId="0" applyNumberFormat="1" applyFont="1" applyFill="1" applyBorder="1" applyAlignment="1">
      <alignment horizontal="right" vertical="center"/>
    </xf>
    <xf numFmtId="178" fontId="14" fillId="2" borderId="1" xfId="0" applyNumberFormat="1" applyFont="1" applyFill="1" applyBorder="1" applyAlignment="1">
      <alignment horizontal="right" vertical="center"/>
    </xf>
    <xf numFmtId="178" fontId="14" fillId="2" borderId="5" xfId="0" applyNumberFormat="1" applyFont="1" applyFill="1" applyBorder="1" applyAlignment="1">
      <alignment horizontal="right" vertical="center"/>
    </xf>
    <xf numFmtId="178" fontId="14" fillId="2" borderId="20" xfId="0" applyNumberFormat="1" applyFont="1" applyFill="1" applyBorder="1" applyAlignment="1">
      <alignment horizontal="right" vertical="center"/>
    </xf>
    <xf numFmtId="178" fontId="14" fillId="2" borderId="6" xfId="0" applyNumberFormat="1" applyFont="1" applyFill="1" applyBorder="1" applyAlignment="1">
      <alignment horizontal="right" vertical="center"/>
    </xf>
    <xf numFmtId="178" fontId="14" fillId="2" borderId="4" xfId="0" applyNumberFormat="1" applyFont="1" applyFill="1" applyBorder="1" applyAlignment="1">
      <alignment horizontal="right" vertical="center"/>
    </xf>
    <xf numFmtId="178" fontId="14" fillId="2" borderId="16" xfId="0" applyNumberFormat="1" applyFont="1" applyFill="1" applyBorder="1" applyAlignment="1">
      <alignment horizontal="right" vertical="center"/>
    </xf>
    <xf numFmtId="178" fontId="14" fillId="2" borderId="10" xfId="0" applyNumberFormat="1" applyFont="1" applyFill="1" applyBorder="1" applyAlignment="1">
      <alignment horizontal="right" vertical="center"/>
    </xf>
    <xf numFmtId="178" fontId="14" fillId="2" borderId="46" xfId="0" applyNumberFormat="1" applyFont="1" applyFill="1" applyBorder="1" applyAlignment="1">
      <alignment horizontal="right" vertical="center"/>
    </xf>
    <xf numFmtId="178" fontId="14" fillId="2" borderId="38" xfId="0" applyNumberFormat="1" applyFont="1" applyFill="1" applyBorder="1" applyAlignment="1">
      <alignment horizontal="right" vertical="center"/>
    </xf>
    <xf numFmtId="178" fontId="14" fillId="2" borderId="43" xfId="0" applyNumberFormat="1" applyFont="1" applyFill="1" applyBorder="1" applyAlignment="1">
      <alignment horizontal="right" vertical="center"/>
    </xf>
    <xf numFmtId="0" fontId="18" fillId="0" borderId="0" xfId="0" applyFont="1" applyAlignment="1">
      <alignment horizontal="right" vertical="top"/>
    </xf>
    <xf numFmtId="0" fontId="34" fillId="0" borderId="0" xfId="0" applyFont="1" applyAlignment="1">
      <alignment vertical="top"/>
    </xf>
    <xf numFmtId="0" fontId="12" fillId="3" borderId="0" xfId="0" applyFont="1" applyFill="1" applyAlignment="1">
      <alignment vertical="top"/>
    </xf>
    <xf numFmtId="0" fontId="20" fillId="0" borderId="0" xfId="0" applyFont="1" applyAlignment="1">
      <alignment horizontal="center" vertical="top"/>
    </xf>
    <xf numFmtId="0" fontId="12" fillId="3" borderId="0" xfId="0" applyFont="1" applyFill="1" applyAlignment="1">
      <alignment vertical="top" wrapText="1"/>
    </xf>
    <xf numFmtId="0" fontId="21" fillId="3" borderId="0" xfId="0" applyFont="1" applyFill="1" applyAlignment="1">
      <alignment vertical="top" wrapText="1"/>
    </xf>
    <xf numFmtId="0" fontId="14" fillId="0" borderId="0" xfId="0" applyFont="1" applyAlignment="1">
      <alignment vertical="top"/>
    </xf>
    <xf numFmtId="0" fontId="8" fillId="0" borderId="0" xfId="0" applyFont="1" applyAlignment="1">
      <alignment horizontal="centerContinuous"/>
    </xf>
    <xf numFmtId="0" fontId="9" fillId="0" borderId="0" xfId="0" applyFont="1"/>
    <xf numFmtId="0" fontId="9" fillId="0" borderId="0" xfId="0" applyFont="1" applyAlignment="1">
      <alignment horizontal="centerContinuous"/>
    </xf>
    <xf numFmtId="0" fontId="14" fillId="2" borderId="38" xfId="0" applyFont="1" applyFill="1" applyBorder="1" applyAlignment="1">
      <alignment horizontal="center"/>
    </xf>
    <xf numFmtId="165" fontId="14" fillId="2" borderId="10" xfId="0" applyNumberFormat="1" applyFont="1" applyFill="1" applyBorder="1" applyAlignment="1">
      <alignment horizontal="center"/>
    </xf>
    <xf numFmtId="165" fontId="14" fillId="2" borderId="3" xfId="0" applyNumberFormat="1" applyFont="1" applyFill="1" applyBorder="1" applyAlignment="1">
      <alignment horizontal="center"/>
    </xf>
    <xf numFmtId="165" fontId="14" fillId="2" borderId="46" xfId="0" applyNumberFormat="1" applyFont="1" applyFill="1" applyBorder="1" applyAlignment="1">
      <alignment horizontal="center"/>
    </xf>
    <xf numFmtId="165" fontId="14" fillId="2" borderId="74" xfId="0" applyNumberFormat="1" applyFont="1" applyFill="1" applyBorder="1" applyAlignment="1">
      <alignment horizontal="center"/>
    </xf>
    <xf numFmtId="177" fontId="14" fillId="2" borderId="18" xfId="0" applyNumberFormat="1" applyFont="1" applyFill="1" applyBorder="1"/>
    <xf numFmtId="0" fontId="13" fillId="2" borderId="40" xfId="0" applyFont="1" applyFill="1" applyBorder="1" applyAlignment="1">
      <alignment horizontal="center"/>
    </xf>
    <xf numFmtId="165" fontId="5" fillId="2" borderId="0" xfId="1" applyNumberFormat="1" applyFill="1" applyAlignment="1">
      <alignment horizontal="center"/>
    </xf>
    <xf numFmtId="165" fontId="5" fillId="0" borderId="1" xfId="1" applyNumberFormat="1" applyBorder="1" applyAlignment="1">
      <alignment horizontal="center"/>
    </xf>
    <xf numFmtId="165" fontId="5" fillId="2" borderId="18" xfId="1" applyNumberFormat="1" applyFill="1" applyBorder="1" applyAlignment="1" applyProtection="1">
      <alignment horizontal="center"/>
      <protection locked="0"/>
    </xf>
    <xf numFmtId="165" fontId="5" fillId="2" borderId="20" xfId="1" applyNumberFormat="1" applyFill="1" applyBorder="1" applyAlignment="1" applyProtection="1">
      <alignment horizontal="center"/>
      <protection locked="0"/>
    </xf>
    <xf numFmtId="176" fontId="14" fillId="2" borderId="35" xfId="0" applyNumberFormat="1" applyFont="1" applyFill="1" applyBorder="1" applyAlignment="1">
      <alignment horizontal="center" vertical="center"/>
    </xf>
    <xf numFmtId="3" fontId="0" fillId="0" borderId="0" xfId="0" applyNumberFormat="1"/>
    <xf numFmtId="0" fontId="2" fillId="0" borderId="0" xfId="12"/>
    <xf numFmtId="0" fontId="2" fillId="0" borderId="0" xfId="12" applyAlignment="1">
      <alignment horizontal="centerContinuous"/>
    </xf>
    <xf numFmtId="173" fontId="14" fillId="2" borderId="75" xfId="0" applyNumberFormat="1" applyFont="1" applyFill="1" applyBorder="1" applyAlignment="1">
      <alignment horizontal="left" wrapText="1"/>
    </xf>
    <xf numFmtId="177" fontId="14" fillId="2" borderId="76" xfId="0" applyNumberFormat="1" applyFont="1" applyFill="1" applyBorder="1" applyAlignment="1">
      <alignment horizontal="center" wrapText="1"/>
    </xf>
    <xf numFmtId="0" fontId="14" fillId="2" borderId="8" xfId="0" applyFont="1" applyFill="1" applyBorder="1"/>
    <xf numFmtId="0" fontId="14" fillId="2" borderId="9" xfId="0" applyFont="1" applyFill="1" applyBorder="1"/>
    <xf numFmtId="3" fontId="14" fillId="2" borderId="76" xfId="0" applyNumberFormat="1" applyFont="1" applyFill="1" applyBorder="1" applyAlignment="1">
      <alignment horizontal="center" wrapText="1"/>
    </xf>
    <xf numFmtId="167" fontId="14" fillId="2" borderId="77" xfId="0" applyNumberFormat="1" applyFont="1" applyFill="1" applyBorder="1" applyAlignment="1">
      <alignment horizontal="center" wrapText="1"/>
    </xf>
    <xf numFmtId="0" fontId="14" fillId="2" borderId="75" xfId="0" applyFont="1" applyFill="1" applyBorder="1"/>
    <xf numFmtId="180" fontId="14" fillId="2" borderId="1" xfId="0" applyNumberFormat="1" applyFont="1" applyFill="1" applyBorder="1"/>
    <xf numFmtId="180" fontId="14" fillId="2" borderId="78" xfId="0" applyNumberFormat="1" applyFont="1" applyFill="1" applyBorder="1"/>
    <xf numFmtId="181" fontId="14" fillId="2" borderId="3" xfId="0" applyNumberFormat="1" applyFont="1" applyFill="1" applyBorder="1"/>
    <xf numFmtId="181" fontId="14" fillId="2" borderId="10" xfId="0" applyNumberFormat="1" applyFont="1" applyFill="1" applyBorder="1"/>
    <xf numFmtId="181" fontId="14" fillId="2" borderId="76" xfId="0" applyNumberFormat="1" applyFont="1" applyFill="1" applyBorder="1"/>
    <xf numFmtId="182" fontId="14" fillId="2" borderId="4" xfId="0" applyNumberFormat="1" applyFont="1" applyFill="1" applyBorder="1"/>
    <xf numFmtId="182" fontId="14" fillId="2" borderId="2" xfId="0" applyNumberFormat="1" applyFont="1" applyFill="1" applyBorder="1"/>
    <xf numFmtId="182" fontId="14" fillId="2" borderId="5" xfId="0" applyNumberFormat="1" applyFont="1" applyFill="1" applyBorder="1"/>
    <xf numFmtId="182" fontId="14" fillId="2" borderId="77" xfId="0" applyNumberFormat="1" applyFont="1" applyFill="1" applyBorder="1"/>
    <xf numFmtId="0" fontId="31" fillId="0" borderId="0" xfId="12" applyFont="1" applyAlignment="1">
      <alignment vertical="top" wrapText="1"/>
    </xf>
    <xf numFmtId="179" fontId="31" fillId="0" borderId="0" xfId="12" applyNumberFormat="1" applyFont="1" applyAlignment="1">
      <alignment vertical="top" wrapText="1"/>
    </xf>
    <xf numFmtId="179" fontId="31" fillId="2" borderId="0" xfId="12" applyNumberFormat="1" applyFont="1" applyFill="1" applyAlignment="1">
      <alignment vertical="top" wrapText="1"/>
    </xf>
    <xf numFmtId="0" fontId="2" fillId="0" borderId="0" xfId="12" applyAlignment="1">
      <alignment horizontal="center"/>
    </xf>
    <xf numFmtId="0" fontId="31" fillId="2" borderId="0" xfId="12" applyFont="1" applyFill="1" applyAlignment="1">
      <alignment wrapText="1"/>
    </xf>
    <xf numFmtId="0" fontId="14" fillId="2" borderId="0" xfId="12" applyFont="1" applyFill="1" applyAlignment="1">
      <alignment wrapText="1"/>
    </xf>
    <xf numFmtId="179" fontId="31" fillId="0" borderId="7" xfId="12" applyNumberFormat="1" applyFont="1" applyBorder="1" applyAlignment="1">
      <alignment vertical="top" wrapText="1"/>
    </xf>
    <xf numFmtId="179" fontId="31" fillId="0" borderId="8" xfId="12" applyNumberFormat="1" applyFont="1" applyBorder="1" applyAlignment="1">
      <alignment vertical="top" wrapText="1"/>
    </xf>
    <xf numFmtId="179" fontId="31" fillId="0" borderId="9" xfId="12" applyNumberFormat="1" applyFont="1" applyBorder="1" applyAlignment="1">
      <alignment vertical="top" wrapText="1"/>
    </xf>
    <xf numFmtId="179" fontId="41" fillId="0" borderId="78" xfId="12" applyNumberFormat="1" applyFont="1" applyBorder="1" applyAlignment="1">
      <alignment horizontal="center" wrapText="1"/>
    </xf>
    <xf numFmtId="179" fontId="31" fillId="0" borderId="0" xfId="12" applyNumberFormat="1" applyFont="1" applyAlignment="1">
      <alignment horizontal="center" vertical="top" wrapText="1"/>
    </xf>
    <xf numFmtId="179" fontId="41" fillId="0" borderId="76" xfId="12" applyNumberFormat="1" applyFont="1" applyBorder="1" applyAlignment="1">
      <alignment horizontal="center" vertical="center" wrapText="1"/>
    </xf>
    <xf numFmtId="179" fontId="41" fillId="0" borderId="78" xfId="12" applyNumberFormat="1" applyFont="1" applyBorder="1" applyAlignment="1">
      <alignment horizontal="center" vertical="center" wrapText="1"/>
    </xf>
    <xf numFmtId="179" fontId="41" fillId="0" borderId="77" xfId="12" applyNumberFormat="1" applyFont="1" applyBorder="1" applyAlignment="1">
      <alignment horizontal="center" vertical="center" wrapText="1"/>
    </xf>
    <xf numFmtId="0" fontId="41" fillId="0" borderId="7" xfId="12" applyFont="1" applyBorder="1" applyAlignment="1">
      <alignment horizontal="center" vertical="center" wrapText="1"/>
    </xf>
    <xf numFmtId="0" fontId="18" fillId="0" borderId="0" xfId="12" applyFont="1" applyAlignment="1">
      <alignment horizontal="center" vertical="top"/>
    </xf>
    <xf numFmtId="173" fontId="14" fillId="2" borderId="0" xfId="12" applyNumberFormat="1" applyFont="1" applyFill="1" applyAlignment="1">
      <alignment vertical="top" wrapText="1"/>
    </xf>
    <xf numFmtId="0" fontId="2" fillId="0" borderId="0" xfId="12" applyAlignment="1">
      <alignment vertical="top"/>
    </xf>
    <xf numFmtId="183" fontId="14" fillId="2" borderId="3" xfId="0" applyNumberFormat="1" applyFont="1" applyFill="1" applyBorder="1" applyAlignment="1">
      <alignment horizontal="right"/>
    </xf>
    <xf numFmtId="183" fontId="14" fillId="2" borderId="6" xfId="0" applyNumberFormat="1" applyFont="1" applyFill="1" applyBorder="1" applyAlignment="1">
      <alignment horizontal="right"/>
    </xf>
    <xf numFmtId="183" fontId="14" fillId="2" borderId="0" xfId="0" applyNumberFormat="1" applyFont="1" applyFill="1" applyAlignment="1">
      <alignment horizontal="right"/>
    </xf>
    <xf numFmtId="183" fontId="14" fillId="2" borderId="10" xfId="0" applyNumberFormat="1" applyFont="1" applyFill="1" applyBorder="1" applyAlignment="1">
      <alignment horizontal="right"/>
    </xf>
    <xf numFmtId="183" fontId="14" fillId="2" borderId="1" xfId="0" applyNumberFormat="1" applyFont="1" applyFill="1" applyBorder="1" applyAlignment="1">
      <alignment horizontal="right"/>
    </xf>
    <xf numFmtId="183" fontId="14" fillId="2" borderId="4" xfId="0" applyNumberFormat="1" applyFont="1" applyFill="1" applyBorder="1" applyAlignment="1">
      <alignment horizontal="right"/>
    </xf>
    <xf numFmtId="183" fontId="14" fillId="2" borderId="2" xfId="0" applyNumberFormat="1" applyFont="1" applyFill="1" applyBorder="1" applyAlignment="1">
      <alignment horizontal="right"/>
    </xf>
    <xf numFmtId="183" fontId="14" fillId="2" borderId="5" xfId="0" applyNumberFormat="1" applyFont="1" applyFill="1" applyBorder="1" applyAlignment="1">
      <alignment horizontal="right"/>
    </xf>
    <xf numFmtId="0" fontId="40" fillId="0" borderId="0" xfId="12" applyFont="1"/>
    <xf numFmtId="0" fontId="41" fillId="0" borderId="8" xfId="12" applyFont="1" applyBorder="1" applyAlignment="1">
      <alignment horizontal="center" vertical="center" wrapText="1"/>
    </xf>
    <xf numFmtId="179" fontId="41" fillId="0" borderId="10" xfId="12" applyNumberFormat="1" applyFont="1" applyBorder="1" applyAlignment="1">
      <alignment horizontal="center" vertical="center" wrapText="1"/>
    </xf>
    <xf numFmtId="179" fontId="41" fillId="0" borderId="1" xfId="12" applyNumberFormat="1" applyFont="1" applyBorder="1" applyAlignment="1">
      <alignment horizontal="center" vertical="center" wrapText="1"/>
    </xf>
    <xf numFmtId="179" fontId="41" fillId="0" borderId="5" xfId="12" applyNumberFormat="1" applyFont="1" applyBorder="1" applyAlignment="1">
      <alignment horizontal="center" vertical="center" wrapText="1"/>
    </xf>
    <xf numFmtId="0" fontId="39" fillId="0" borderId="0" xfId="12" applyFont="1" applyAlignment="1">
      <alignment vertical="top" wrapText="1"/>
    </xf>
    <xf numFmtId="0" fontId="31" fillId="2" borderId="0" xfId="12" applyFont="1" applyFill="1" applyAlignment="1">
      <alignment vertical="top" wrapText="1"/>
    </xf>
    <xf numFmtId="0" fontId="14" fillId="2" borderId="0" xfId="12" applyFont="1" applyFill="1" applyAlignment="1">
      <alignment vertical="top" wrapText="1"/>
    </xf>
    <xf numFmtId="179" fontId="41" fillId="0" borderId="1" xfId="12" quotePrefix="1" applyNumberFormat="1" applyFont="1" applyBorder="1" applyAlignment="1">
      <alignment horizontal="center" vertical="center" wrapText="1"/>
    </xf>
    <xf numFmtId="0" fontId="35" fillId="2" borderId="0" xfId="0" applyFont="1" applyFill="1" applyAlignment="1">
      <alignment horizontal="centerContinuous"/>
    </xf>
    <xf numFmtId="0" fontId="14" fillId="2" borderId="0" xfId="0" applyFont="1" applyFill="1" applyAlignment="1">
      <alignment horizontal="center" wrapText="1"/>
    </xf>
    <xf numFmtId="3" fontId="14" fillId="2" borderId="0" xfId="0" applyNumberFormat="1" applyFont="1" applyFill="1" applyAlignment="1">
      <alignment horizontal="center" wrapText="1"/>
    </xf>
    <xf numFmtId="167" fontId="38" fillId="2" borderId="0" xfId="0" applyNumberFormat="1" applyFont="1" applyFill="1" applyAlignment="1">
      <alignment horizontal="center" wrapText="1"/>
    </xf>
    <xf numFmtId="180" fontId="14" fillId="2" borderId="0" xfId="0" applyNumberFormat="1" applyFont="1" applyFill="1"/>
    <xf numFmtId="0" fontId="12" fillId="2" borderId="0" xfId="0" applyFont="1" applyFill="1" applyAlignment="1">
      <alignment horizontal="left" vertical="center"/>
    </xf>
    <xf numFmtId="0" fontId="28" fillId="2" borderId="0" xfId="0" applyFont="1" applyFill="1" applyAlignment="1">
      <alignment horizontal="center"/>
    </xf>
    <xf numFmtId="0" fontId="15" fillId="2" borderId="48" xfId="1" applyFont="1" applyFill="1" applyBorder="1" applyAlignment="1">
      <alignment horizontal="center" vertical="center"/>
    </xf>
    <xf numFmtId="0" fontId="14" fillId="2" borderId="1" xfId="0" applyFont="1" applyFill="1" applyBorder="1" applyAlignment="1">
      <alignment horizontal="center"/>
    </xf>
    <xf numFmtId="165" fontId="14" fillId="2" borderId="11" xfId="0" applyNumberFormat="1" applyFont="1" applyFill="1" applyBorder="1" applyAlignment="1">
      <alignment horizontal="center"/>
    </xf>
    <xf numFmtId="165" fontId="14" fillId="2" borderId="35" xfId="0" applyNumberFormat="1" applyFont="1" applyFill="1" applyBorder="1" applyAlignment="1">
      <alignment horizontal="center"/>
    </xf>
    <xf numFmtId="165" fontId="14" fillId="0" borderId="54" xfId="0" applyNumberFormat="1" applyFont="1" applyBorder="1" applyAlignment="1">
      <alignment horizontal="center"/>
    </xf>
    <xf numFmtId="3" fontId="14" fillId="2" borderId="18" xfId="0" applyNumberFormat="1" applyFont="1" applyFill="1" applyBorder="1" applyAlignment="1">
      <alignment horizontal="left" indent="1"/>
    </xf>
    <xf numFmtId="3" fontId="14" fillId="2" borderId="46" xfId="0" applyNumberFormat="1" applyFont="1" applyFill="1" applyBorder="1" applyAlignment="1">
      <alignment horizontal="center"/>
    </xf>
    <xf numFmtId="176" fontId="14" fillId="2" borderId="1" xfId="0" applyNumberFormat="1" applyFont="1" applyFill="1" applyBorder="1" applyAlignment="1">
      <alignment horizontal="center" vertical="center"/>
    </xf>
    <xf numFmtId="0" fontId="12" fillId="2" borderId="0" xfId="0" applyFont="1" applyFill="1" applyAlignment="1">
      <alignment horizontal="left" wrapText="1"/>
    </xf>
    <xf numFmtId="0" fontId="14" fillId="2" borderId="79" xfId="0" applyFont="1" applyFill="1" applyBorder="1"/>
    <xf numFmtId="3" fontId="14" fillId="2" borderId="43" xfId="0" applyNumberFormat="1" applyFont="1" applyFill="1" applyBorder="1" applyAlignment="1">
      <alignment horizontal="left" indent="1"/>
    </xf>
    <xf numFmtId="0" fontId="14" fillId="2" borderId="37" xfId="0" applyFont="1" applyFill="1" applyBorder="1" applyAlignment="1">
      <alignment horizontal="center"/>
    </xf>
    <xf numFmtId="167" fontId="12" fillId="0" borderId="0" xfId="0" applyNumberFormat="1" applyFont="1"/>
    <xf numFmtId="3" fontId="9" fillId="2" borderId="4" xfId="9" applyNumberFormat="1" applyFont="1" applyFill="1" applyBorder="1" applyAlignment="1" applyProtection="1">
      <alignment horizontal="right" vertical="center" indent="1"/>
      <protection locked="0"/>
    </xf>
    <xf numFmtId="3" fontId="9" fillId="2" borderId="11" xfId="9" applyNumberFormat="1" applyFont="1" applyFill="1" applyBorder="1" applyAlignment="1">
      <alignment horizontal="right" vertical="center" indent="1"/>
    </xf>
    <xf numFmtId="3" fontId="9" fillId="2" borderId="2" xfId="9" applyNumberFormat="1" applyFont="1" applyFill="1" applyBorder="1" applyAlignment="1">
      <alignment horizontal="right" vertical="center" indent="1"/>
    </xf>
    <xf numFmtId="3" fontId="9" fillId="2" borderId="3" xfId="9" applyNumberFormat="1" applyFont="1" applyFill="1" applyBorder="1" applyAlignment="1">
      <alignment horizontal="right" vertical="center" indent="1"/>
    </xf>
    <xf numFmtId="3" fontId="9" fillId="2" borderId="5" xfId="9" applyNumberFormat="1" applyFont="1" applyFill="1" applyBorder="1" applyAlignment="1">
      <alignment horizontal="right" vertical="center" indent="1"/>
    </xf>
    <xf numFmtId="3" fontId="9" fillId="2" borderId="10" xfId="9" applyNumberFormat="1" applyFont="1" applyFill="1" applyBorder="1" applyAlignment="1">
      <alignment horizontal="right" vertical="center" indent="1"/>
    </xf>
    <xf numFmtId="3" fontId="9" fillId="2" borderId="38" xfId="9" applyNumberFormat="1" applyFont="1" applyFill="1" applyBorder="1" applyAlignment="1">
      <alignment horizontal="right" vertical="center" indent="1"/>
    </xf>
    <xf numFmtId="3" fontId="9" fillId="2" borderId="46" xfId="9" applyNumberFormat="1" applyFont="1" applyFill="1" applyBorder="1" applyAlignment="1">
      <alignment horizontal="right" vertical="center" indent="1"/>
    </xf>
    <xf numFmtId="2" fontId="10" fillId="2" borderId="4" xfId="9" applyNumberFormat="1" applyFont="1" applyFill="1" applyBorder="1" applyAlignment="1">
      <alignment horizontal="right" vertical="center" indent="1"/>
    </xf>
    <xf numFmtId="2" fontId="10" fillId="2" borderId="2" xfId="9" applyNumberFormat="1" applyFont="1" applyFill="1" applyBorder="1" applyAlignment="1">
      <alignment horizontal="right" vertical="center" indent="1"/>
    </xf>
    <xf numFmtId="2" fontId="10" fillId="2" borderId="5" xfId="9" applyNumberFormat="1" applyFont="1" applyFill="1" applyBorder="1" applyAlignment="1">
      <alignment horizontal="right" vertical="center" indent="1"/>
    </xf>
    <xf numFmtId="2" fontId="10" fillId="2" borderId="26" xfId="9" applyNumberFormat="1" applyFont="1" applyFill="1" applyBorder="1" applyAlignment="1">
      <alignment horizontal="right" vertical="center" indent="1"/>
    </xf>
    <xf numFmtId="2" fontId="10" fillId="2" borderId="16" xfId="9" applyNumberFormat="1" applyFont="1" applyFill="1" applyBorder="1" applyAlignment="1">
      <alignment horizontal="right" vertical="center" indent="1"/>
    </xf>
    <xf numFmtId="2" fontId="10" fillId="2" borderId="18" xfId="9" applyNumberFormat="1" applyFont="1" applyFill="1" applyBorder="1" applyAlignment="1">
      <alignment horizontal="right" vertical="center" indent="1"/>
    </xf>
    <xf numFmtId="2" fontId="10" fillId="2" borderId="20" xfId="9" applyNumberFormat="1" applyFont="1" applyFill="1" applyBorder="1" applyAlignment="1">
      <alignment horizontal="right" vertical="center" indent="1"/>
    </xf>
    <xf numFmtId="2" fontId="10" fillId="2" borderId="23" xfId="9" applyNumberFormat="1" applyFont="1" applyFill="1" applyBorder="1" applyAlignment="1">
      <alignment horizontal="right" vertical="center" indent="1"/>
    </xf>
    <xf numFmtId="165" fontId="14" fillId="2" borderId="60" xfId="0" applyNumberFormat="1" applyFont="1" applyFill="1" applyBorder="1" applyAlignment="1">
      <alignment horizontal="center" vertical="center"/>
    </xf>
    <xf numFmtId="0" fontId="13" fillId="2" borderId="60" xfId="0" applyFont="1" applyFill="1" applyBorder="1" applyAlignment="1">
      <alignment horizontal="center" vertical="center"/>
    </xf>
    <xf numFmtId="0" fontId="35" fillId="2" borderId="0" xfId="0" applyFont="1" applyFill="1" applyAlignment="1">
      <alignment horizontal="center"/>
    </xf>
    <xf numFmtId="0" fontId="14" fillId="0" borderId="0" xfId="0" applyFont="1" applyAlignment="1">
      <alignment horizontal="centerContinuous"/>
    </xf>
    <xf numFmtId="0" fontId="28" fillId="0" borderId="0" xfId="0" applyFont="1" applyAlignment="1">
      <alignment horizontal="centerContinuous"/>
    </xf>
    <xf numFmtId="0" fontId="13" fillId="2" borderId="24" xfId="0" applyFont="1" applyFill="1" applyBorder="1" applyAlignment="1">
      <alignment horizontal="center"/>
    </xf>
    <xf numFmtId="0" fontId="13" fillId="2" borderId="80" xfId="0" applyFont="1" applyFill="1" applyBorder="1" applyAlignment="1">
      <alignment horizontal="center"/>
    </xf>
    <xf numFmtId="1" fontId="14" fillId="0" borderId="0" xfId="0" applyNumberFormat="1" applyFont="1"/>
    <xf numFmtId="9" fontId="14" fillId="0" borderId="0" xfId="0" applyNumberFormat="1" applyFont="1"/>
    <xf numFmtId="3" fontId="14" fillId="0" borderId="0" xfId="0" applyNumberFormat="1" applyFont="1"/>
    <xf numFmtId="0" fontId="8" fillId="2" borderId="0" xfId="13" applyFont="1" applyFill="1" applyAlignment="1">
      <alignment horizontal="center" vertical="center"/>
    </xf>
    <xf numFmtId="0" fontId="11" fillId="0" borderId="0" xfId="13" applyFont="1" applyAlignment="1">
      <alignment horizontal="center" vertical="center"/>
    </xf>
    <xf numFmtId="0" fontId="8" fillId="2" borderId="0" xfId="13" applyFont="1" applyFill="1" applyAlignment="1">
      <alignment horizontal="left" vertical="center"/>
    </xf>
    <xf numFmtId="0" fontId="8" fillId="2" borderId="0" xfId="13" applyFont="1" applyFill="1" applyAlignment="1">
      <alignment vertical="center"/>
    </xf>
    <xf numFmtId="168" fontId="8" fillId="2" borderId="10" xfId="14" applyNumberFormat="1" applyFont="1" applyFill="1" applyBorder="1" applyAlignment="1">
      <alignment horizontal="center" vertical="center"/>
    </xf>
    <xf numFmtId="168" fontId="8" fillId="2" borderId="5" xfId="14" applyNumberFormat="1" applyFont="1" applyFill="1" applyBorder="1" applyAlignment="1">
      <alignment horizontal="center" vertical="center"/>
    </xf>
    <xf numFmtId="170" fontId="8" fillId="2" borderId="1" xfId="14" applyNumberFormat="1" applyFont="1" applyFill="1" applyBorder="1" applyAlignment="1">
      <alignment horizontal="center" vertical="center"/>
    </xf>
    <xf numFmtId="171" fontId="8" fillId="2" borderId="5" xfId="13" applyNumberFormat="1" applyFont="1" applyFill="1" applyBorder="1" applyAlignment="1">
      <alignment horizontal="center" vertical="center"/>
    </xf>
    <xf numFmtId="170" fontId="8" fillId="2" borderId="10" xfId="14" applyNumberFormat="1" applyFont="1" applyFill="1" applyBorder="1" applyAlignment="1">
      <alignment horizontal="center" vertical="center"/>
    </xf>
    <xf numFmtId="171" fontId="8" fillId="2" borderId="20" xfId="13" applyNumberFormat="1" applyFont="1" applyFill="1" applyBorder="1" applyAlignment="1">
      <alignment horizontal="center" vertical="center"/>
    </xf>
    <xf numFmtId="0" fontId="11" fillId="2" borderId="15" xfId="13" applyFont="1" applyFill="1" applyBorder="1" applyAlignment="1">
      <alignment horizontal="left" vertical="center"/>
    </xf>
    <xf numFmtId="2" fontId="11" fillId="0" borderId="0" xfId="13" applyNumberFormat="1" applyFont="1" applyAlignment="1">
      <alignment horizontal="center" vertical="center"/>
    </xf>
    <xf numFmtId="0" fontId="11" fillId="2" borderId="17" xfId="13" applyFont="1" applyFill="1" applyBorder="1" applyAlignment="1">
      <alignment horizontal="left" vertical="center"/>
    </xf>
    <xf numFmtId="0" fontId="11" fillId="2" borderId="19" xfId="13" applyFont="1" applyFill="1" applyBorder="1" applyAlignment="1">
      <alignment horizontal="left" vertical="center"/>
    </xf>
    <xf numFmtId="0" fontId="11" fillId="2" borderId="37" xfId="13" applyFont="1" applyFill="1" applyBorder="1" applyAlignment="1">
      <alignment horizontal="left" vertical="center"/>
    </xf>
    <xf numFmtId="0" fontId="11" fillId="2" borderId="0" xfId="13" applyFont="1" applyFill="1" applyAlignment="1">
      <alignment horizontal="left" vertical="center"/>
    </xf>
    <xf numFmtId="3" fontId="9" fillId="2" borderId="0" xfId="9" applyNumberFormat="1" applyFont="1" applyFill="1" applyBorder="1" applyAlignment="1">
      <alignment horizontal="left" vertical="center"/>
    </xf>
    <xf numFmtId="2" fontId="10" fillId="2" borderId="0" xfId="9" applyNumberFormat="1" applyFont="1" applyFill="1" applyBorder="1" applyAlignment="1">
      <alignment vertical="center"/>
    </xf>
    <xf numFmtId="2" fontId="10" fillId="2" borderId="0" xfId="9" applyNumberFormat="1" applyFont="1" applyFill="1" applyBorder="1" applyAlignment="1">
      <alignment horizontal="right" vertical="center" indent="1"/>
    </xf>
    <xf numFmtId="0" fontId="31" fillId="2" borderId="0" xfId="13" applyFont="1" applyFill="1" applyAlignment="1">
      <alignment horizontal="left" vertical="center"/>
    </xf>
    <xf numFmtId="0" fontId="31" fillId="2" borderId="0" xfId="13" applyFont="1" applyFill="1" applyAlignment="1">
      <alignment horizontal="left" vertical="center" wrapText="1"/>
    </xf>
    <xf numFmtId="0" fontId="31" fillId="2" borderId="0" xfId="13" applyFont="1" applyFill="1" applyAlignment="1">
      <alignment horizontal="center" vertical="center" wrapText="1"/>
    </xf>
    <xf numFmtId="0" fontId="31" fillId="2" borderId="0" xfId="13" applyFont="1" applyFill="1" applyAlignment="1">
      <alignment vertical="center" wrapText="1"/>
    </xf>
    <xf numFmtId="0" fontId="9" fillId="0" borderId="0" xfId="14" applyNumberFormat="1" applyFont="1" applyFill="1" applyBorder="1" applyAlignment="1">
      <alignment horizontal="left" vertical="center"/>
    </xf>
    <xf numFmtId="0" fontId="9" fillId="0" borderId="0" xfId="14" applyNumberFormat="1" applyFont="1" applyFill="1" applyBorder="1" applyAlignment="1">
      <alignment horizontal="center" vertical="center"/>
    </xf>
    <xf numFmtId="0" fontId="9" fillId="0" borderId="0" xfId="14" applyNumberFormat="1" applyFont="1" applyFill="1" applyBorder="1" applyAlignment="1">
      <alignment vertical="center"/>
    </xf>
    <xf numFmtId="165" fontId="14" fillId="2" borderId="0" xfId="0" applyNumberFormat="1" applyFont="1" applyFill="1" applyAlignment="1">
      <alignment horizontal="center" vertical="center" wrapText="1"/>
    </xf>
    <xf numFmtId="165" fontId="14" fillId="2" borderId="1" xfId="0" applyNumberFormat="1" applyFont="1" applyFill="1" applyBorder="1" applyAlignment="1">
      <alignment horizontal="center" vertical="center" wrapText="1"/>
    </xf>
    <xf numFmtId="165" fontId="14" fillId="2" borderId="14" xfId="0" applyNumberFormat="1" applyFont="1" applyFill="1" applyBorder="1" applyAlignment="1">
      <alignment horizontal="center" vertical="center" wrapText="1"/>
    </xf>
    <xf numFmtId="0" fontId="13" fillId="2" borderId="48" xfId="0" applyFont="1" applyFill="1" applyBorder="1" applyAlignment="1">
      <alignment horizontal="center" vertical="center" wrapText="1"/>
    </xf>
    <xf numFmtId="165" fontId="14" fillId="2" borderId="48" xfId="0" applyNumberFormat="1" applyFont="1" applyFill="1" applyBorder="1" applyAlignment="1">
      <alignment horizontal="center" vertical="center" wrapText="1"/>
    </xf>
    <xf numFmtId="165" fontId="14" fillId="2" borderId="42" xfId="0" applyNumberFormat="1" applyFont="1" applyFill="1" applyBorder="1" applyAlignment="1">
      <alignment horizontal="center" vertical="center" wrapText="1"/>
    </xf>
    <xf numFmtId="184" fontId="14" fillId="0" borderId="0" xfId="1" applyNumberFormat="1" applyFont="1" applyAlignment="1">
      <alignment vertical="center"/>
    </xf>
    <xf numFmtId="3" fontId="14" fillId="2" borderId="0" xfId="0" applyNumberFormat="1" applyFont="1" applyFill="1" applyAlignment="1">
      <alignment horizontal="right" indent="2"/>
    </xf>
    <xf numFmtId="3" fontId="14" fillId="2" borderId="81" xfId="0" applyNumberFormat="1" applyFont="1" applyFill="1" applyBorder="1" applyAlignment="1">
      <alignment horizontal="right" indent="2"/>
    </xf>
    <xf numFmtId="1" fontId="14" fillId="2" borderId="0" xfId="0" applyNumberFormat="1" applyFont="1" applyFill="1"/>
    <xf numFmtId="3" fontId="14" fillId="2" borderId="18" xfId="0" applyNumberFormat="1" applyFont="1" applyFill="1" applyBorder="1"/>
    <xf numFmtId="3" fontId="14" fillId="2" borderId="18" xfId="0" applyNumberFormat="1" applyFont="1" applyFill="1" applyBorder="1" applyAlignment="1">
      <alignment horizontal="right" indent="2"/>
    </xf>
    <xf numFmtId="3" fontId="14" fillId="2" borderId="1" xfId="0" applyNumberFormat="1" applyFont="1" applyFill="1" applyBorder="1" applyAlignment="1">
      <alignment horizontal="right" indent="2"/>
    </xf>
    <xf numFmtId="3" fontId="14" fillId="2" borderId="82" xfId="0" applyNumberFormat="1" applyFont="1" applyFill="1" applyBorder="1" applyAlignment="1">
      <alignment horizontal="right" indent="2"/>
    </xf>
    <xf numFmtId="3" fontId="14" fillId="2" borderId="20" xfId="0" applyNumberFormat="1" applyFont="1" applyFill="1" applyBorder="1" applyAlignment="1">
      <alignment horizontal="right" indent="2"/>
    </xf>
    <xf numFmtId="3" fontId="14" fillId="2" borderId="46" xfId="0" applyNumberFormat="1" applyFont="1" applyFill="1" applyBorder="1" applyAlignment="1">
      <alignment horizontal="right" indent="2"/>
    </xf>
    <xf numFmtId="3" fontId="14" fillId="2" borderId="83" xfId="0" applyNumberFormat="1" applyFont="1" applyFill="1" applyBorder="1" applyAlignment="1">
      <alignment horizontal="right" indent="2"/>
    </xf>
    <xf numFmtId="3" fontId="14" fillId="2" borderId="42" xfId="0" applyNumberFormat="1" applyFont="1" applyFill="1" applyBorder="1" applyAlignment="1">
      <alignment horizontal="right" indent="2"/>
    </xf>
    <xf numFmtId="3" fontId="14" fillId="2" borderId="43" xfId="0" applyNumberFormat="1" applyFont="1" applyFill="1" applyBorder="1" applyAlignment="1">
      <alignment horizontal="right" indent="2"/>
    </xf>
    <xf numFmtId="0" fontId="15" fillId="2" borderId="0" xfId="0" applyFont="1" applyFill="1" applyAlignment="1">
      <alignment horizontal="center" vertical="center"/>
    </xf>
    <xf numFmtId="0" fontId="15" fillId="2" borderId="0" xfId="0" applyFont="1" applyFill="1" applyAlignment="1">
      <alignment horizontal="center"/>
    </xf>
    <xf numFmtId="0" fontId="12" fillId="2" borderId="0" xfId="0" applyFont="1" applyFill="1" applyAlignment="1">
      <alignment horizontal="left"/>
    </xf>
    <xf numFmtId="0" fontId="12" fillId="2" borderId="0" xfId="0" applyFont="1" applyFill="1" applyAlignment="1">
      <alignment horizontal="left" vertical="top" wrapText="1"/>
    </xf>
    <xf numFmtId="0" fontId="12" fillId="2" borderId="0" xfId="0" applyFont="1" applyFill="1" applyAlignment="1">
      <alignment horizontal="left" wrapText="1"/>
    </xf>
    <xf numFmtId="0" fontId="14" fillId="0" borderId="0" xfId="0" applyFont="1" applyAlignment="1">
      <alignment horizontal="center" vertical="center"/>
    </xf>
    <xf numFmtId="0" fontId="13" fillId="2" borderId="12"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4" fillId="2" borderId="42" xfId="0" applyFont="1" applyFill="1" applyBorder="1" applyAlignment="1">
      <alignment horizontal="center"/>
    </xf>
    <xf numFmtId="0" fontId="12" fillId="2" borderId="0" xfId="0" applyFont="1" applyFill="1" applyAlignment="1">
      <alignment horizontal="left" vertical="top"/>
    </xf>
    <xf numFmtId="0" fontId="12" fillId="2" borderId="0" xfId="0" quotePrefix="1" applyFont="1" applyFill="1" applyAlignment="1">
      <alignment horizontal="left" vertical="top" wrapText="1"/>
    </xf>
    <xf numFmtId="0" fontId="15" fillId="2" borderId="0" xfId="0" quotePrefix="1" applyFont="1" applyFill="1" applyAlignment="1">
      <alignment horizontal="center" vertical="center"/>
    </xf>
    <xf numFmtId="0" fontId="12" fillId="2" borderId="0" xfId="0" applyFont="1" applyFill="1" applyAlignment="1">
      <alignment horizontal="left" vertical="center"/>
    </xf>
    <xf numFmtId="0" fontId="28" fillId="2" borderId="0" xfId="0" applyFont="1" applyFill="1" applyAlignment="1">
      <alignment horizontal="center"/>
    </xf>
    <xf numFmtId="0" fontId="35" fillId="2" borderId="0" xfId="0" applyFont="1" applyFill="1" applyAlignment="1">
      <alignment horizontal="center"/>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5" fillId="2" borderId="0" xfId="0" applyFont="1" applyFill="1" applyAlignment="1">
      <alignment horizontal="center" vertical="center" wrapText="1"/>
    </xf>
    <xf numFmtId="0" fontId="12" fillId="2" borderId="0" xfId="0" applyFont="1" applyFill="1" applyAlignment="1">
      <alignment horizontal="left" vertical="center" wrapText="1"/>
    </xf>
    <xf numFmtId="0" fontId="32" fillId="2" borderId="0" xfId="13" applyFont="1" applyFill="1" applyAlignment="1">
      <alignment wrapText="1"/>
    </xf>
    <xf numFmtId="0" fontId="29" fillId="2" borderId="0" xfId="13" applyFont="1" applyFill="1" applyAlignment="1">
      <alignment horizontal="center" vertical="center"/>
    </xf>
    <xf numFmtId="0" fontId="8" fillId="2" borderId="0" xfId="13" applyFont="1" applyFill="1" applyAlignment="1">
      <alignment horizontal="center" vertical="center"/>
    </xf>
    <xf numFmtId="0" fontId="8" fillId="2" borderId="45" xfId="13" applyFont="1" applyFill="1" applyBorder="1" applyAlignment="1">
      <alignment horizontal="center" vertical="center"/>
    </xf>
    <xf numFmtId="0" fontId="8" fillId="2" borderId="36" xfId="13" applyFont="1" applyFill="1" applyBorder="1" applyAlignment="1">
      <alignment horizontal="center" vertical="center"/>
    </xf>
    <xf numFmtId="168" fontId="8" fillId="2" borderId="29" xfId="14" applyNumberFormat="1" applyFont="1" applyFill="1" applyBorder="1" applyAlignment="1">
      <alignment horizontal="center" vertical="center"/>
    </xf>
    <xf numFmtId="168" fontId="8" fillId="2" borderId="8" xfId="14" applyNumberFormat="1" applyFont="1" applyFill="1" applyBorder="1" applyAlignment="1">
      <alignment horizontal="center" vertical="center"/>
    </xf>
    <xf numFmtId="168" fontId="8" fillId="2" borderId="9" xfId="14" applyNumberFormat="1" applyFont="1" applyFill="1" applyBorder="1" applyAlignment="1">
      <alignment horizontal="center" vertical="center"/>
    </xf>
    <xf numFmtId="168" fontId="8" fillId="2" borderId="27" xfId="14" applyNumberFormat="1" applyFont="1" applyFill="1" applyBorder="1" applyAlignment="1">
      <alignment horizontal="center" vertical="center" wrapText="1"/>
    </xf>
    <xf numFmtId="168" fontId="8" fillId="2" borderId="25" xfId="14" applyNumberFormat="1" applyFont="1" applyFill="1" applyBorder="1" applyAlignment="1">
      <alignment horizontal="center" vertical="center" wrapText="1"/>
    </xf>
    <xf numFmtId="168" fontId="8" fillId="2" borderId="10" xfId="14" applyNumberFormat="1" applyFont="1" applyFill="1" applyBorder="1" applyAlignment="1">
      <alignment horizontal="center" vertical="center" wrapText="1"/>
    </xf>
    <xf numFmtId="168" fontId="8" fillId="2" borderId="5" xfId="14" applyNumberFormat="1" applyFont="1" applyFill="1" applyBorder="1" applyAlignment="1">
      <alignment horizontal="center" vertical="center" wrapText="1"/>
    </xf>
    <xf numFmtId="169" fontId="8" fillId="2" borderId="13" xfId="14" applyNumberFormat="1" applyFont="1" applyFill="1" applyBorder="1" applyAlignment="1">
      <alignment horizontal="center" vertical="center" wrapText="1"/>
    </xf>
    <xf numFmtId="169" fontId="8" fillId="2" borderId="25" xfId="14" applyNumberFormat="1" applyFont="1" applyFill="1" applyBorder="1" applyAlignment="1">
      <alignment horizontal="center" vertical="center" wrapText="1"/>
    </xf>
    <xf numFmtId="169" fontId="8" fillId="2" borderId="13" xfId="14" quotePrefix="1" applyNumberFormat="1" applyFont="1" applyFill="1" applyBorder="1" applyAlignment="1">
      <alignment horizontal="center" vertical="center" wrapText="1"/>
    </xf>
    <xf numFmtId="169" fontId="8" fillId="2" borderId="14" xfId="14" quotePrefix="1" applyNumberFormat="1" applyFont="1" applyFill="1" applyBorder="1" applyAlignment="1">
      <alignment horizontal="center" vertical="center" wrapText="1"/>
    </xf>
    <xf numFmtId="169" fontId="8" fillId="2" borderId="1" xfId="14" applyNumberFormat="1" applyFont="1" applyFill="1" applyBorder="1" applyAlignment="1">
      <alignment horizontal="center" vertical="center" wrapText="1"/>
    </xf>
    <xf numFmtId="169" fontId="8" fillId="2" borderId="5" xfId="14" applyNumberFormat="1" applyFont="1" applyFill="1" applyBorder="1" applyAlignment="1">
      <alignment horizontal="center" vertical="center" wrapText="1"/>
    </xf>
    <xf numFmtId="169" fontId="8" fillId="2" borderId="10" xfId="14" quotePrefix="1" applyNumberFormat="1" applyFont="1" applyFill="1" applyBorder="1" applyAlignment="1">
      <alignment horizontal="center" vertical="center" wrapText="1"/>
    </xf>
    <xf numFmtId="169" fontId="8" fillId="2" borderId="20" xfId="14" quotePrefix="1" applyNumberFormat="1" applyFont="1" applyFill="1" applyBorder="1" applyAlignment="1">
      <alignment horizontal="center" vertical="center" wrapText="1"/>
    </xf>
    <xf numFmtId="0" fontId="32" fillId="2" borderId="0" xfId="13" applyFont="1" applyFill="1"/>
    <xf numFmtId="0" fontId="15" fillId="2" borderId="0" xfId="1" applyFont="1" applyFill="1" applyAlignment="1">
      <alignment horizontal="center" vertical="center"/>
    </xf>
    <xf numFmtId="0" fontId="15" fillId="2" borderId="56" xfId="1" applyFont="1" applyFill="1" applyBorder="1" applyAlignment="1">
      <alignment horizontal="center" vertical="center"/>
    </xf>
    <xf numFmtId="0" fontId="15" fillId="2" borderId="48" xfId="1" applyFont="1" applyFill="1" applyBorder="1" applyAlignment="1">
      <alignment horizontal="center" vertical="center"/>
    </xf>
    <xf numFmtId="0" fontId="15" fillId="2" borderId="49" xfId="1" applyFont="1" applyFill="1" applyBorder="1" applyAlignment="1">
      <alignment horizontal="center" vertical="center"/>
    </xf>
    <xf numFmtId="0" fontId="15" fillId="2" borderId="45" xfId="1" applyFont="1" applyFill="1" applyBorder="1" applyAlignment="1">
      <alignment horizontal="center" vertical="center" wrapText="1"/>
    </xf>
    <xf numFmtId="0" fontId="15" fillId="2" borderId="48" xfId="1" applyFont="1" applyFill="1" applyBorder="1" applyAlignment="1">
      <alignment horizontal="center" vertical="center" wrapText="1"/>
    </xf>
    <xf numFmtId="0" fontId="15" fillId="2" borderId="14" xfId="1" applyFont="1" applyFill="1" applyBorder="1" applyAlignment="1">
      <alignment horizontal="center" vertical="center" wrapText="1"/>
    </xf>
    <xf numFmtId="0" fontId="0" fillId="0" borderId="0" xfId="0" applyAlignment="1">
      <alignment horizontal="center"/>
    </xf>
    <xf numFmtId="0" fontId="0" fillId="0" borderId="0" xfId="0" applyAlignment="1">
      <alignment vertical="top"/>
    </xf>
    <xf numFmtId="0" fontId="21" fillId="2" borderId="0" xfId="0" applyFont="1" applyFill="1" applyAlignment="1">
      <alignment horizontal="left"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left" wrapText="1"/>
    </xf>
    <xf numFmtId="0" fontId="37" fillId="2" borderId="42" xfId="0" applyFont="1" applyFill="1" applyBorder="1" applyAlignment="1">
      <alignment horizontal="center" vertical="center"/>
    </xf>
    <xf numFmtId="0" fontId="0" fillId="0" borderId="0" xfId="0" applyAlignment="1">
      <alignment horizontal="left"/>
    </xf>
    <xf numFmtId="0" fontId="14" fillId="2" borderId="0" xfId="12" applyFont="1" applyFill="1" applyAlignment="1">
      <alignment horizontal="left" vertical="top" wrapText="1"/>
    </xf>
    <xf numFmtId="173" fontId="14" fillId="2" borderId="0" xfId="12" applyNumberFormat="1" applyFont="1" applyFill="1" applyAlignment="1">
      <alignment horizontal="left" vertical="top" wrapText="1"/>
    </xf>
    <xf numFmtId="0" fontId="0" fillId="0" borderId="0" xfId="0"/>
    <xf numFmtId="0" fontId="40" fillId="0" borderId="76" xfId="12" applyFont="1" applyBorder="1" applyAlignment="1">
      <alignment horizontal="center"/>
    </xf>
    <xf numFmtId="0" fontId="40" fillId="0" borderId="78" xfId="12" applyFont="1" applyBorder="1" applyAlignment="1">
      <alignment horizontal="center"/>
    </xf>
    <xf numFmtId="0" fontId="40" fillId="0" borderId="77" xfId="12" applyFont="1" applyBorder="1" applyAlignment="1">
      <alignment horizontal="center"/>
    </xf>
    <xf numFmtId="0" fontId="40" fillId="0" borderId="1" xfId="12" applyFont="1" applyBorder="1" applyAlignment="1">
      <alignment horizontal="center" vertical="top" wrapText="1"/>
    </xf>
    <xf numFmtId="0" fontId="31" fillId="2" borderId="0" xfId="12" applyFont="1" applyFill="1" applyAlignment="1">
      <alignment horizontal="left" vertical="top" wrapText="1"/>
    </xf>
    <xf numFmtId="0" fontId="0" fillId="0" borderId="0" xfId="0" applyAlignment="1">
      <alignment horizontal="left" vertical="top" wrapText="1"/>
    </xf>
    <xf numFmtId="173" fontId="12" fillId="2" borderId="0" xfId="0" applyNumberFormat="1" applyFont="1" applyFill="1" applyAlignment="1">
      <alignment vertical="top" wrapText="1"/>
    </xf>
    <xf numFmtId="0" fontId="12" fillId="0" borderId="0" xfId="0" applyFont="1" applyAlignment="1">
      <alignment vertical="top"/>
    </xf>
    <xf numFmtId="0" fontId="32" fillId="2" borderId="0" xfId="0" applyFont="1" applyFill="1" applyAlignment="1">
      <alignment vertical="top" wrapText="1"/>
    </xf>
    <xf numFmtId="0" fontId="12" fillId="2" borderId="0" xfId="0" applyFont="1" applyFill="1" applyAlignment="1">
      <alignment vertical="top" wrapText="1"/>
    </xf>
  </cellXfs>
  <cellStyles count="15">
    <cellStyle name="Comma 2" xfId="5" xr:uid="{00000000-0005-0000-0000-000001000000}"/>
    <cellStyle name="Comma 2 2" xfId="8" xr:uid="{00000000-0005-0000-0000-000002000000}"/>
    <cellStyle name="Comma 2 3" xfId="14" xr:uid="{A71F1FF5-E2B1-44A8-B284-917A5831B51D}"/>
    <cellStyle name="Comma 3" xfId="9" xr:uid="{00000000-0005-0000-0000-000003000000}"/>
    <cellStyle name="Normal" xfId="0" builtinId="0"/>
    <cellStyle name="Normal 2" xfId="4" xr:uid="{00000000-0005-0000-0000-000006000000}"/>
    <cellStyle name="Normal 2 2" xfId="7" xr:uid="{00000000-0005-0000-0000-000007000000}"/>
    <cellStyle name="Normal 2 3" xfId="13" xr:uid="{A1F86730-EACF-43C3-A910-DA9406A59986}"/>
    <cellStyle name="Normal 3" xfId="1" xr:uid="{00000000-0005-0000-0000-000008000000}"/>
    <cellStyle name="Normal 4" xfId="6" xr:uid="{00000000-0005-0000-0000-000009000000}"/>
    <cellStyle name="Normal 5" xfId="10" xr:uid="{00000000-0005-0000-0000-00000A000000}"/>
    <cellStyle name="Normal 6" xfId="12" xr:uid="{00000000-0005-0000-0000-00000B000000}"/>
    <cellStyle name="Normal_TABLE5" xfId="3" xr:uid="{00000000-0005-0000-0000-00000C000000}"/>
    <cellStyle name="Normal_TABLE6" xfId="2" xr:uid="{00000000-0005-0000-0000-00000D000000}"/>
    <cellStyle name="Percent 2" xfId="11"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After-1</c:v>
          </c:tx>
          <c:spPr>
            <a:ln w="28575">
              <a:noFill/>
            </a:ln>
          </c:spPr>
          <c:marker>
            <c:symbol val="diamond"/>
            <c:size val="4"/>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1</c:v>
              </c:pt>
              <c:pt idx="2">
                <c:v>0</c:v>
              </c:pt>
              <c:pt idx="3">
                <c:v>0</c:v>
              </c:pt>
              <c:pt idx="4">
                <c:v>0</c:v>
              </c:pt>
              <c:pt idx="5">
                <c:v>0</c:v>
              </c:pt>
              <c:pt idx="6">
                <c:v>2</c:v>
              </c:pt>
              <c:pt idx="7">
                <c:v>1</c:v>
              </c:pt>
              <c:pt idx="8">
                <c:v>0</c:v>
              </c:pt>
              <c:pt idx="9">
                <c:v>0</c:v>
              </c:pt>
              <c:pt idx="10">
                <c:v>0</c:v>
              </c:pt>
              <c:pt idx="11">
                <c:v>0</c:v>
              </c:pt>
              <c:pt idx="12">
                <c:v>0</c:v>
              </c:pt>
              <c:pt idx="13">
                <c:v>0</c:v>
              </c:pt>
              <c:pt idx="14">
                <c:v>0</c:v>
              </c:pt>
              <c:pt idx="15">
                <c:v>0</c:v>
              </c:pt>
              <c:pt idx="16">
                <c:v>0</c:v>
              </c:pt>
              <c:pt idx="17">
                <c:v>0</c:v>
              </c:pt>
              <c:pt idx="18">
                <c:v>0</c:v>
              </c:pt>
              <c:pt idx="19">
                <c:v>0</c:v>
              </c:pt>
              <c:pt idx="20">
                <c:v>1</c:v>
              </c:pt>
              <c:pt idx="21">
                <c:v>0</c:v>
              </c:pt>
              <c:pt idx="22">
                <c:v>0</c:v>
              </c:pt>
              <c:pt idx="23">
                <c:v>0</c:v>
              </c:pt>
              <c:pt idx="24">
                <c:v>1</c:v>
              </c:pt>
              <c:pt idx="25">
                <c:v>0</c:v>
              </c:pt>
              <c:pt idx="26">
                <c:v>1</c:v>
              </c:pt>
              <c:pt idx="27">
                <c:v>3</c:v>
              </c:pt>
              <c:pt idx="28">
                <c:v>2</c:v>
              </c:pt>
              <c:pt idx="29">
                <c:v>1</c:v>
              </c:pt>
              <c:pt idx="30">
                <c:v>1</c:v>
              </c:pt>
              <c:pt idx="31">
                <c:v>1</c:v>
              </c:pt>
              <c:pt idx="32">
                <c:v>1</c:v>
              </c:pt>
              <c:pt idx="33">
                <c:v>1</c:v>
              </c:pt>
              <c:pt idx="34">
                <c:v>0</c:v>
              </c:pt>
              <c:pt idx="35">
                <c:v>1</c:v>
              </c:pt>
              <c:pt idx="36">
                <c:v>1</c:v>
              </c:pt>
              <c:pt idx="37">
                <c:v>1</c:v>
              </c:pt>
              <c:pt idx="38">
                <c:v>1</c:v>
              </c:pt>
              <c:pt idx="39">
                <c:v>1</c:v>
              </c:pt>
              <c:pt idx="40">
                <c:v>1</c:v>
              </c:pt>
              <c:pt idx="41">
                <c:v>1</c:v>
              </c:pt>
              <c:pt idx="42">
                <c:v>2</c:v>
              </c:pt>
              <c:pt idx="43">
                <c:v>1</c:v>
              </c:pt>
              <c:pt idx="44">
                <c:v>0</c:v>
              </c:pt>
              <c:pt idx="45">
                <c:v>0</c:v>
              </c:pt>
              <c:pt idx="46">
                <c:v>1</c:v>
              </c:pt>
              <c:pt idx="47">
                <c:v>1</c:v>
              </c:pt>
              <c:pt idx="48">
                <c:v>2</c:v>
              </c:pt>
              <c:pt idx="49">
                <c:v>1</c:v>
              </c:pt>
              <c:pt idx="50">
                <c:v>2</c:v>
              </c:pt>
              <c:pt idx="51">
                <c:v>4</c:v>
              </c:pt>
              <c:pt idx="52">
                <c:v>3</c:v>
              </c:pt>
              <c:pt idx="53">
                <c:v>2</c:v>
              </c:pt>
              <c:pt idx="54">
                <c:v>2</c:v>
              </c:pt>
              <c:pt idx="55">
                <c:v>2</c:v>
              </c:pt>
              <c:pt idx="56">
                <c:v>2</c:v>
              </c:pt>
              <c:pt idx="57">
                <c:v>2</c:v>
              </c:pt>
              <c:pt idx="58">
                <c:v>1</c:v>
              </c:pt>
              <c:pt idx="59">
                <c:v>2</c:v>
              </c:pt>
              <c:pt idx="60">
                <c:v>2</c:v>
              </c:pt>
              <c:pt idx="61">
                <c:v>2</c:v>
              </c:pt>
              <c:pt idx="62">
                <c:v>2</c:v>
              </c:pt>
              <c:pt idx="63">
                <c:v>2</c:v>
              </c:pt>
              <c:pt idx="64">
                <c:v>2</c:v>
              </c:pt>
              <c:pt idx="65">
                <c:v>2</c:v>
              </c:pt>
              <c:pt idx="66">
                <c:v>3</c:v>
              </c:pt>
              <c:pt idx="67">
                <c:v>2</c:v>
              </c:pt>
              <c:pt idx="68">
                <c:v>1</c:v>
              </c:pt>
              <c:pt idx="69">
                <c:v>1</c:v>
              </c:pt>
              <c:pt idx="70">
                <c:v>2</c:v>
              </c:pt>
              <c:pt idx="71">
                <c:v>2</c:v>
              </c:pt>
              <c:pt idx="72">
                <c:v>3</c:v>
              </c:pt>
              <c:pt idx="73">
                <c:v>2</c:v>
              </c:pt>
              <c:pt idx="74">
                <c:v>3</c:v>
              </c:pt>
              <c:pt idx="75">
                <c:v>5</c:v>
              </c:pt>
              <c:pt idx="76">
                <c:v>4</c:v>
              </c:pt>
              <c:pt idx="77">
                <c:v>3</c:v>
              </c:pt>
              <c:pt idx="78">
                <c:v>3</c:v>
              </c:pt>
              <c:pt idx="79">
                <c:v>3</c:v>
              </c:pt>
              <c:pt idx="80">
                <c:v>3</c:v>
              </c:pt>
              <c:pt idx="81">
                <c:v>3</c:v>
              </c:pt>
              <c:pt idx="82">
                <c:v>2</c:v>
              </c:pt>
              <c:pt idx="83">
                <c:v>3</c:v>
              </c:pt>
              <c:pt idx="84">
                <c:v>3</c:v>
              </c:pt>
              <c:pt idx="85">
                <c:v>3</c:v>
              </c:pt>
              <c:pt idx="86">
                <c:v>3</c:v>
              </c:pt>
              <c:pt idx="87">
                <c:v>3</c:v>
              </c:pt>
              <c:pt idx="88">
                <c:v>3</c:v>
              </c:pt>
              <c:pt idx="89">
                <c:v>3</c:v>
              </c:pt>
              <c:pt idx="90">
                <c:v>4</c:v>
              </c:pt>
              <c:pt idx="91">
                <c:v>3</c:v>
              </c:pt>
              <c:pt idx="92">
                <c:v>2</c:v>
              </c:pt>
              <c:pt idx="93">
                <c:v>2</c:v>
              </c:pt>
              <c:pt idx="94">
                <c:v>3</c:v>
              </c:pt>
              <c:pt idx="95">
                <c:v>3</c:v>
              </c:pt>
              <c:pt idx="96">
                <c:v>4</c:v>
              </c:pt>
              <c:pt idx="97">
                <c:v>3</c:v>
              </c:pt>
              <c:pt idx="98">
                <c:v>4</c:v>
              </c:pt>
              <c:pt idx="99">
                <c:v>6</c:v>
              </c:pt>
              <c:pt idx="100">
                <c:v>5</c:v>
              </c:pt>
              <c:pt idx="101">
                <c:v>4</c:v>
              </c:pt>
              <c:pt idx="102">
                <c:v>4</c:v>
              </c:pt>
              <c:pt idx="103">
                <c:v>4</c:v>
              </c:pt>
              <c:pt idx="104">
                <c:v>4</c:v>
              </c:pt>
              <c:pt idx="105">
                <c:v>4</c:v>
              </c:pt>
              <c:pt idx="106">
                <c:v>3</c:v>
              </c:pt>
              <c:pt idx="107">
                <c:v>4</c:v>
              </c:pt>
              <c:pt idx="108">
                <c:v>4</c:v>
              </c:pt>
              <c:pt idx="109">
                <c:v>4</c:v>
              </c:pt>
              <c:pt idx="110">
                <c:v>4</c:v>
              </c:pt>
              <c:pt idx="111">
                <c:v>4</c:v>
              </c:pt>
              <c:pt idx="112">
                <c:v>4</c:v>
              </c:pt>
              <c:pt idx="113">
                <c:v>4</c:v>
              </c:pt>
              <c:pt idx="114">
                <c:v>5</c:v>
              </c:pt>
              <c:pt idx="115">
                <c:v>4</c:v>
              </c:pt>
              <c:pt idx="116">
                <c:v>3</c:v>
              </c:pt>
              <c:pt idx="117">
                <c:v>3</c:v>
              </c:pt>
              <c:pt idx="118">
                <c:v>4</c:v>
              </c:pt>
              <c:pt idx="119">
                <c:v>4</c:v>
              </c:pt>
              <c:pt idx="120">
                <c:v>5</c:v>
              </c:pt>
              <c:pt idx="121">
                <c:v>4</c:v>
              </c:pt>
              <c:pt idx="122">
                <c:v>5</c:v>
              </c:pt>
              <c:pt idx="123">
                <c:v>7</c:v>
              </c:pt>
              <c:pt idx="124">
                <c:v>6</c:v>
              </c:pt>
              <c:pt idx="125">
                <c:v>5</c:v>
              </c:pt>
              <c:pt idx="126">
                <c:v>5</c:v>
              </c:pt>
              <c:pt idx="127">
                <c:v>5</c:v>
              </c:pt>
              <c:pt idx="128">
                <c:v>5</c:v>
              </c:pt>
              <c:pt idx="129">
                <c:v>5</c:v>
              </c:pt>
              <c:pt idx="130">
                <c:v>4</c:v>
              </c:pt>
              <c:pt idx="131">
                <c:v>5</c:v>
              </c:pt>
              <c:pt idx="132">
                <c:v>5</c:v>
              </c:pt>
              <c:pt idx="133">
                <c:v>5</c:v>
              </c:pt>
              <c:pt idx="134">
                <c:v>5</c:v>
              </c:pt>
              <c:pt idx="135">
                <c:v>5</c:v>
              </c:pt>
              <c:pt idx="136">
                <c:v>5</c:v>
              </c:pt>
              <c:pt idx="137">
                <c:v>5</c:v>
              </c:pt>
              <c:pt idx="138">
                <c:v>6</c:v>
              </c:pt>
              <c:pt idx="139">
                <c:v>5</c:v>
              </c:pt>
              <c:pt idx="140">
                <c:v>4</c:v>
              </c:pt>
              <c:pt idx="141">
                <c:v>4</c:v>
              </c:pt>
              <c:pt idx="142">
                <c:v>5</c:v>
              </c:pt>
              <c:pt idx="143">
                <c:v>5</c:v>
              </c:pt>
              <c:pt idx="144">
                <c:v>6</c:v>
              </c:pt>
              <c:pt idx="145">
                <c:v>5</c:v>
              </c:pt>
              <c:pt idx="146">
                <c:v>6</c:v>
              </c:pt>
              <c:pt idx="147">
                <c:v>8</c:v>
              </c:pt>
              <c:pt idx="148">
                <c:v>7</c:v>
              </c:pt>
              <c:pt idx="149">
                <c:v>6</c:v>
              </c:pt>
              <c:pt idx="150">
                <c:v>6</c:v>
              </c:pt>
              <c:pt idx="151">
                <c:v>6</c:v>
              </c:pt>
              <c:pt idx="152">
                <c:v>6</c:v>
              </c:pt>
              <c:pt idx="153">
                <c:v>6</c:v>
              </c:pt>
              <c:pt idx="154">
                <c:v>5</c:v>
              </c:pt>
              <c:pt idx="155">
                <c:v>6</c:v>
              </c:pt>
              <c:pt idx="156">
                <c:v>6</c:v>
              </c:pt>
              <c:pt idx="157">
                <c:v>6</c:v>
              </c:pt>
              <c:pt idx="158">
                <c:v>6</c:v>
              </c:pt>
              <c:pt idx="159">
                <c:v>6</c:v>
              </c:pt>
              <c:pt idx="160">
                <c:v>6</c:v>
              </c:pt>
              <c:pt idx="161">
                <c:v>6</c:v>
              </c:pt>
              <c:pt idx="162">
                <c:v>7</c:v>
              </c:pt>
              <c:pt idx="163">
                <c:v>6</c:v>
              </c:pt>
              <c:pt idx="164">
                <c:v>5</c:v>
              </c:pt>
              <c:pt idx="165">
                <c:v>5</c:v>
              </c:pt>
              <c:pt idx="166">
                <c:v>6</c:v>
              </c:pt>
              <c:pt idx="167">
                <c:v>6</c:v>
              </c:pt>
              <c:pt idx="168">
                <c:v>7</c:v>
              </c:pt>
              <c:pt idx="169">
                <c:v>6</c:v>
              </c:pt>
              <c:pt idx="170">
                <c:v>7</c:v>
              </c:pt>
              <c:pt idx="171">
                <c:v>9</c:v>
              </c:pt>
              <c:pt idx="172">
                <c:v>8</c:v>
              </c:pt>
              <c:pt idx="173">
                <c:v>7</c:v>
              </c:pt>
              <c:pt idx="174">
                <c:v>7</c:v>
              </c:pt>
              <c:pt idx="175">
                <c:v>7</c:v>
              </c:pt>
              <c:pt idx="176">
                <c:v>7</c:v>
              </c:pt>
              <c:pt idx="177">
                <c:v>7</c:v>
              </c:pt>
              <c:pt idx="178">
                <c:v>6</c:v>
              </c:pt>
              <c:pt idx="179">
                <c:v>7</c:v>
              </c:pt>
              <c:pt idx="180">
                <c:v>7</c:v>
              </c:pt>
              <c:pt idx="181">
                <c:v>7</c:v>
              </c:pt>
              <c:pt idx="182">
                <c:v>7</c:v>
              </c:pt>
              <c:pt idx="183">
                <c:v>7</c:v>
              </c:pt>
              <c:pt idx="184">
                <c:v>7</c:v>
              </c:pt>
              <c:pt idx="185">
                <c:v>7</c:v>
              </c:pt>
              <c:pt idx="186">
                <c:v>8</c:v>
              </c:pt>
              <c:pt idx="187">
                <c:v>7</c:v>
              </c:pt>
              <c:pt idx="188">
                <c:v>6</c:v>
              </c:pt>
              <c:pt idx="189">
                <c:v>6</c:v>
              </c:pt>
              <c:pt idx="190">
                <c:v>7</c:v>
              </c:pt>
              <c:pt idx="191">
                <c:v>7</c:v>
              </c:pt>
              <c:pt idx="192">
                <c:v>8</c:v>
              </c:pt>
              <c:pt idx="193">
                <c:v>7</c:v>
              </c:pt>
              <c:pt idx="194">
                <c:v>8</c:v>
              </c:pt>
              <c:pt idx="195">
                <c:v>10</c:v>
              </c:pt>
              <c:pt idx="196">
                <c:v>9</c:v>
              </c:pt>
              <c:pt idx="197">
                <c:v>8</c:v>
              </c:pt>
              <c:pt idx="198">
                <c:v>8</c:v>
              </c:pt>
              <c:pt idx="199">
                <c:v>8</c:v>
              </c:pt>
              <c:pt idx="200">
                <c:v>8</c:v>
              </c:pt>
              <c:pt idx="201">
                <c:v>8</c:v>
              </c:pt>
              <c:pt idx="202">
                <c:v>7</c:v>
              </c:pt>
              <c:pt idx="203">
                <c:v>8</c:v>
              </c:pt>
              <c:pt idx="204">
                <c:v>8</c:v>
              </c:pt>
              <c:pt idx="205">
                <c:v>8</c:v>
              </c:pt>
              <c:pt idx="206">
                <c:v>8</c:v>
              </c:pt>
              <c:pt idx="207">
                <c:v>8</c:v>
              </c:pt>
              <c:pt idx="208">
                <c:v>8</c:v>
              </c:pt>
              <c:pt idx="209">
                <c:v>8</c:v>
              </c:pt>
              <c:pt idx="210">
                <c:v>9</c:v>
              </c:pt>
              <c:pt idx="211">
                <c:v>8</c:v>
              </c:pt>
              <c:pt idx="212">
                <c:v>7</c:v>
              </c:pt>
              <c:pt idx="213">
                <c:v>7</c:v>
              </c:pt>
              <c:pt idx="214">
                <c:v>8</c:v>
              </c:pt>
              <c:pt idx="215">
                <c:v>8</c:v>
              </c:pt>
              <c:pt idx="216">
                <c:v>9</c:v>
              </c:pt>
              <c:pt idx="217">
                <c:v>8</c:v>
              </c:pt>
              <c:pt idx="218">
                <c:v>9</c:v>
              </c:pt>
              <c:pt idx="219">
                <c:v>11</c:v>
              </c:pt>
              <c:pt idx="220">
                <c:v>10</c:v>
              </c:pt>
              <c:pt idx="221">
                <c:v>9</c:v>
              </c:pt>
              <c:pt idx="222">
                <c:v>9</c:v>
              </c:pt>
              <c:pt idx="223">
                <c:v>9</c:v>
              </c:pt>
              <c:pt idx="224">
                <c:v>9</c:v>
              </c:pt>
              <c:pt idx="225">
                <c:v>9</c:v>
              </c:pt>
              <c:pt idx="226">
                <c:v>8</c:v>
              </c:pt>
              <c:pt idx="227">
                <c:v>9</c:v>
              </c:pt>
              <c:pt idx="228">
                <c:v>9</c:v>
              </c:pt>
              <c:pt idx="229">
                <c:v>9</c:v>
              </c:pt>
              <c:pt idx="230">
                <c:v>9</c:v>
              </c:pt>
              <c:pt idx="231">
                <c:v>9</c:v>
              </c:pt>
              <c:pt idx="232">
                <c:v>9</c:v>
              </c:pt>
              <c:pt idx="233">
                <c:v>9</c:v>
              </c:pt>
              <c:pt idx="234">
                <c:v>10</c:v>
              </c:pt>
              <c:pt idx="235">
                <c:v>9</c:v>
              </c:pt>
              <c:pt idx="236">
                <c:v>8</c:v>
              </c:pt>
              <c:pt idx="237">
                <c:v>8</c:v>
              </c:pt>
              <c:pt idx="238">
                <c:v>9</c:v>
              </c:pt>
              <c:pt idx="239">
                <c:v>9</c:v>
              </c:pt>
              <c:pt idx="240">
                <c:v>10</c:v>
              </c:pt>
              <c:pt idx="241">
                <c:v>9</c:v>
              </c:pt>
              <c:pt idx="242">
                <c:v>10</c:v>
              </c:pt>
              <c:pt idx="243">
                <c:v>12</c:v>
              </c:pt>
              <c:pt idx="244">
                <c:v>11</c:v>
              </c:pt>
              <c:pt idx="245">
                <c:v>10</c:v>
              </c:pt>
              <c:pt idx="246">
                <c:v>10</c:v>
              </c:pt>
              <c:pt idx="247">
                <c:v>10</c:v>
              </c:pt>
              <c:pt idx="248">
                <c:v>10</c:v>
              </c:pt>
              <c:pt idx="249">
                <c:v>10</c:v>
              </c:pt>
              <c:pt idx="250">
                <c:v>9</c:v>
              </c:pt>
              <c:pt idx="251">
                <c:v>10</c:v>
              </c:pt>
              <c:pt idx="252">
                <c:v>10</c:v>
              </c:pt>
              <c:pt idx="253">
                <c:v>10</c:v>
              </c:pt>
              <c:pt idx="254">
                <c:v>10</c:v>
              </c:pt>
              <c:pt idx="255">
                <c:v>10</c:v>
              </c:pt>
            </c:numLit>
          </c:xVal>
          <c:yVal>
            <c:numLit>
              <c:formatCode>General</c:formatCode>
              <c:ptCount val="256"/>
              <c:pt idx="0">
                <c:v>80.3</c:v>
              </c:pt>
              <c:pt idx="1">
                <c:v>82.3</c:v>
              </c:pt>
              <c:pt idx="2">
                <c:v>85.9</c:v>
              </c:pt>
              <c:pt idx="3">
                <c:v>83.6</c:v>
              </c:pt>
              <c:pt idx="4">
                <c:v>83.5</c:v>
              </c:pt>
              <c:pt idx="5">
                <c:v>76.599999999999994</c:v>
              </c:pt>
              <c:pt idx="6">
                <c:v>84.5</c:v>
              </c:pt>
              <c:pt idx="7">
                <c:v>85.2</c:v>
              </c:pt>
              <c:pt idx="8">
                <c:v>81.5</c:v>
              </c:pt>
              <c:pt idx="9">
                <c:v>90.3</c:v>
              </c:pt>
              <c:pt idx="10">
                <c:v>85.7</c:v>
              </c:pt>
              <c:pt idx="11">
                <c:v>86.8</c:v>
              </c:pt>
              <c:pt idx="12">
                <c:v>81.400000000000006</c:v>
              </c:pt>
              <c:pt idx="13">
                <c:v>78.8</c:v>
              </c:pt>
              <c:pt idx="14">
                <c:v>68.2</c:v>
              </c:pt>
              <c:pt idx="15">
                <c:v>78.3</c:v>
              </c:pt>
              <c:pt idx="16">
                <c:v>77.5</c:v>
              </c:pt>
              <c:pt idx="17">
                <c:v>94.1</c:v>
              </c:pt>
              <c:pt idx="18">
                <c:v>73.599999999999994</c:v>
              </c:pt>
              <c:pt idx="19">
                <c:v>80.599999999999994</c:v>
              </c:pt>
              <c:pt idx="20">
                <c:v>72.5</c:v>
              </c:pt>
              <c:pt idx="21">
                <c:v>91.2</c:v>
              </c:pt>
              <c:pt idx="22">
                <c:v>73</c:v>
              </c:pt>
              <c:pt idx="23">
                <c:v>73.099999999999994</c:v>
              </c:pt>
              <c:pt idx="24">
                <c:v>90.8</c:v>
              </c:pt>
              <c:pt idx="25">
                <c:v>81.2</c:v>
              </c:pt>
              <c:pt idx="26">
                <c:v>80.400000000000006</c:v>
              </c:pt>
              <c:pt idx="27">
                <c:v>86.9</c:v>
              </c:pt>
              <c:pt idx="28">
                <c:v>82.8</c:v>
              </c:pt>
              <c:pt idx="29">
                <c:v>81.8</c:v>
              </c:pt>
              <c:pt idx="30">
                <c:v>95</c:v>
              </c:pt>
              <c:pt idx="31">
                <c:v>85.9</c:v>
              </c:pt>
              <c:pt idx="32">
                <c:v>83.8</c:v>
              </c:pt>
              <c:pt idx="33">
                <c:v>82.8</c:v>
              </c:pt>
              <c:pt idx="34">
                <c:v>92.3</c:v>
              </c:pt>
              <c:pt idx="35">
                <c:v>78.400000000000006</c:v>
              </c:pt>
              <c:pt idx="36">
                <c:v>74.2</c:v>
              </c:pt>
              <c:pt idx="37">
                <c:v>81.400000000000006</c:v>
              </c:pt>
              <c:pt idx="38">
                <c:v>77.099999999999994</c:v>
              </c:pt>
              <c:pt idx="39">
                <c:v>92.1</c:v>
              </c:pt>
              <c:pt idx="40">
                <c:v>70.3</c:v>
              </c:pt>
              <c:pt idx="41">
                <c:v>82.8</c:v>
              </c:pt>
              <c:pt idx="42">
                <c:v>68.599999999999994</c:v>
              </c:pt>
              <c:pt idx="43">
                <c:v>92.9</c:v>
              </c:pt>
              <c:pt idx="44">
                <c:v>80</c:v>
              </c:pt>
              <c:pt idx="45">
                <c:v>70.8</c:v>
              </c:pt>
              <c:pt idx="46">
                <c:v>79.099999999999994</c:v>
              </c:pt>
              <c:pt idx="47">
                <c:v>80</c:v>
              </c:pt>
              <c:pt idx="48">
                <c:v>88.4</c:v>
              </c:pt>
              <c:pt idx="49">
                <c:v>83.3</c:v>
              </c:pt>
              <c:pt idx="50">
                <c:v>73.599999999999994</c:v>
              </c:pt>
              <c:pt idx="51">
                <c:v>85.9</c:v>
              </c:pt>
              <c:pt idx="52">
                <c:v>90</c:v>
              </c:pt>
              <c:pt idx="53">
                <c:v>89.5</c:v>
              </c:pt>
              <c:pt idx="54">
                <c:v>86.6</c:v>
              </c:pt>
              <c:pt idx="55">
                <c:v>83.4</c:v>
              </c:pt>
              <c:pt idx="56">
                <c:v>91</c:v>
              </c:pt>
              <c:pt idx="57">
                <c:v>79.8</c:v>
              </c:pt>
              <c:pt idx="58">
                <c:v>90.4</c:v>
              </c:pt>
              <c:pt idx="59">
                <c:v>77.599999999999994</c:v>
              </c:pt>
              <c:pt idx="60">
                <c:v>68.7</c:v>
              </c:pt>
              <c:pt idx="61">
                <c:v>80.400000000000006</c:v>
              </c:pt>
              <c:pt idx="62">
                <c:v>82.4</c:v>
              </c:pt>
              <c:pt idx="63">
                <c:v>88.9</c:v>
              </c:pt>
              <c:pt idx="64">
                <c:v>73.8</c:v>
              </c:pt>
              <c:pt idx="65">
                <c:v>82.2</c:v>
              </c:pt>
              <c:pt idx="66">
                <c:v>71.2</c:v>
              </c:pt>
              <c:pt idx="67">
                <c:v>83.5</c:v>
              </c:pt>
              <c:pt idx="68">
                <c:v>84.9</c:v>
              </c:pt>
              <c:pt idx="69">
                <c:v>73.3</c:v>
              </c:pt>
              <c:pt idx="70">
                <c:v>87.7</c:v>
              </c:pt>
              <c:pt idx="71">
                <c:v>79.8</c:v>
              </c:pt>
              <c:pt idx="72">
                <c:v>87.7</c:v>
              </c:pt>
              <c:pt idx="73">
                <c:v>84.8</c:v>
              </c:pt>
              <c:pt idx="74">
                <c:v>74.599999999999994</c:v>
              </c:pt>
              <c:pt idx="75">
                <c:v>84.3</c:v>
              </c:pt>
              <c:pt idx="76">
                <c:v>86.1</c:v>
              </c:pt>
              <c:pt idx="77">
                <c:v>84.8</c:v>
              </c:pt>
              <c:pt idx="78">
                <c:v>89</c:v>
              </c:pt>
              <c:pt idx="79">
                <c:v>89.6</c:v>
              </c:pt>
              <c:pt idx="80">
                <c:v>93.8</c:v>
              </c:pt>
              <c:pt idx="81">
                <c:v>86.7</c:v>
              </c:pt>
              <c:pt idx="82">
                <c:v>89.6</c:v>
              </c:pt>
              <c:pt idx="83">
                <c:v>81.2</c:v>
              </c:pt>
              <c:pt idx="84">
                <c:v>76.900000000000006</c:v>
              </c:pt>
              <c:pt idx="85">
                <c:v>80.2</c:v>
              </c:pt>
              <c:pt idx="86">
                <c:v>82.7</c:v>
              </c:pt>
              <c:pt idx="87">
                <c:v>89.8</c:v>
              </c:pt>
              <c:pt idx="88">
                <c:v>75.3</c:v>
              </c:pt>
              <c:pt idx="89">
                <c:v>88.6</c:v>
              </c:pt>
              <c:pt idx="90">
                <c:v>82</c:v>
              </c:pt>
              <c:pt idx="91">
                <c:v>82.4</c:v>
              </c:pt>
              <c:pt idx="92">
                <c:v>88.7</c:v>
              </c:pt>
              <c:pt idx="93">
                <c:v>77.5</c:v>
              </c:pt>
              <c:pt idx="94">
                <c:v>85.3</c:v>
              </c:pt>
              <c:pt idx="95">
                <c:v>82.1</c:v>
              </c:pt>
              <c:pt idx="96">
                <c:v>90.8</c:v>
              </c:pt>
              <c:pt idx="97">
                <c:v>92.1</c:v>
              </c:pt>
              <c:pt idx="98">
                <c:v>83.5</c:v>
              </c:pt>
              <c:pt idx="99">
                <c:v>87.5</c:v>
              </c:pt>
              <c:pt idx="100">
                <c:v>80.3</c:v>
              </c:pt>
              <c:pt idx="101">
                <c:v>87.3</c:v>
              </c:pt>
              <c:pt idx="102">
                <c:v>94.4</c:v>
              </c:pt>
              <c:pt idx="103">
                <c:v>81.099999999999994</c:v>
              </c:pt>
              <c:pt idx="104">
                <c:v>88.9</c:v>
              </c:pt>
              <c:pt idx="105">
                <c:v>86.9</c:v>
              </c:pt>
              <c:pt idx="106">
                <c:v>92.6</c:v>
              </c:pt>
              <c:pt idx="107">
                <c:v>85.6</c:v>
              </c:pt>
              <c:pt idx="108">
                <c:v>73.5</c:v>
              </c:pt>
              <c:pt idx="109">
                <c:v>77.900000000000006</c:v>
              </c:pt>
              <c:pt idx="110">
                <c:v>84.1</c:v>
              </c:pt>
              <c:pt idx="111">
                <c:v>90.6</c:v>
              </c:pt>
              <c:pt idx="112">
                <c:v>71.5</c:v>
              </c:pt>
              <c:pt idx="113">
                <c:v>85.9</c:v>
              </c:pt>
              <c:pt idx="114">
                <c:v>88.6</c:v>
              </c:pt>
              <c:pt idx="115">
                <c:v>83.8</c:v>
              </c:pt>
              <c:pt idx="116">
                <c:v>85.8</c:v>
              </c:pt>
              <c:pt idx="117">
                <c:v>78.8</c:v>
              </c:pt>
              <c:pt idx="118">
                <c:v>96.1</c:v>
              </c:pt>
              <c:pt idx="119">
                <c:v>71.599999999999994</c:v>
              </c:pt>
              <c:pt idx="120">
                <c:v>83.5</c:v>
              </c:pt>
              <c:pt idx="121">
                <c:v>92.3</c:v>
              </c:pt>
              <c:pt idx="122">
                <c:v>84.2</c:v>
              </c:pt>
              <c:pt idx="123">
                <c:v>85.9</c:v>
              </c:pt>
              <c:pt idx="124">
                <c:v>86.9</c:v>
              </c:pt>
              <c:pt idx="125">
                <c:v>79.5</c:v>
              </c:pt>
              <c:pt idx="126">
                <c:v>89.1</c:v>
              </c:pt>
              <c:pt idx="127">
                <c:v>78</c:v>
              </c:pt>
              <c:pt idx="128">
                <c:v>87.8</c:v>
              </c:pt>
              <c:pt idx="129">
                <c:v>82.3</c:v>
              </c:pt>
              <c:pt idx="130">
                <c:v>86.2</c:v>
              </c:pt>
              <c:pt idx="131">
                <c:v>88.6</c:v>
              </c:pt>
              <c:pt idx="132">
                <c:v>76.900000000000006</c:v>
              </c:pt>
              <c:pt idx="133">
                <c:v>80.5</c:v>
              </c:pt>
              <c:pt idx="134">
                <c:v>83.6</c:v>
              </c:pt>
              <c:pt idx="135">
                <c:v>90</c:v>
              </c:pt>
              <c:pt idx="136">
                <c:v>71.7</c:v>
              </c:pt>
              <c:pt idx="137">
                <c:v>84.4</c:v>
              </c:pt>
              <c:pt idx="138">
                <c:v>83.5</c:v>
              </c:pt>
              <c:pt idx="139">
                <c:v>87</c:v>
              </c:pt>
              <c:pt idx="140">
                <c:v>90.6</c:v>
              </c:pt>
              <c:pt idx="141">
                <c:v>80.7</c:v>
              </c:pt>
              <c:pt idx="142">
                <c:v>91</c:v>
              </c:pt>
              <c:pt idx="143">
                <c:v>80.099999999999994</c:v>
              </c:pt>
              <c:pt idx="144">
                <c:v>83.6</c:v>
              </c:pt>
              <c:pt idx="145">
                <c:v>87.5</c:v>
              </c:pt>
              <c:pt idx="146">
                <c:v>79.3</c:v>
              </c:pt>
              <c:pt idx="147">
                <c:v>87.7</c:v>
              </c:pt>
              <c:pt idx="148">
                <c:v>90.7</c:v>
              </c:pt>
              <c:pt idx="149">
                <c:v>68.3</c:v>
              </c:pt>
              <c:pt idx="150">
                <c:v>95.1</c:v>
              </c:pt>
              <c:pt idx="151">
                <c:v>86.7</c:v>
              </c:pt>
              <c:pt idx="152">
                <c:v>89.1</c:v>
              </c:pt>
              <c:pt idx="153">
                <c:v>87.5</c:v>
              </c:pt>
              <c:pt idx="154">
                <c:v>93.5</c:v>
              </c:pt>
              <c:pt idx="155">
                <c:v>80.099999999999994</c:v>
              </c:pt>
              <c:pt idx="156">
                <c:v>75.7</c:v>
              </c:pt>
              <c:pt idx="157">
                <c:v>84.6</c:v>
              </c:pt>
              <c:pt idx="158">
                <c:v>85</c:v>
              </c:pt>
              <c:pt idx="159">
                <c:v>91.9</c:v>
              </c:pt>
              <c:pt idx="160">
                <c:v>75.5</c:v>
              </c:pt>
              <c:pt idx="161">
                <c:v>86.3</c:v>
              </c:pt>
              <c:pt idx="162">
                <c:v>82.4</c:v>
              </c:pt>
              <c:pt idx="163">
                <c:v>85.6</c:v>
              </c:pt>
              <c:pt idx="164">
                <c:v>87.5</c:v>
              </c:pt>
              <c:pt idx="165">
                <c:v>79.7</c:v>
              </c:pt>
              <c:pt idx="166">
                <c:v>86.9</c:v>
              </c:pt>
              <c:pt idx="167">
                <c:v>84</c:v>
              </c:pt>
              <c:pt idx="168">
                <c:v>87.9</c:v>
              </c:pt>
              <c:pt idx="169">
                <c:v>93.1</c:v>
              </c:pt>
              <c:pt idx="170">
                <c:v>87.5</c:v>
              </c:pt>
              <c:pt idx="171">
                <c:v>89</c:v>
              </c:pt>
              <c:pt idx="172">
                <c:v>91.6</c:v>
              </c:pt>
              <c:pt idx="173">
                <c:v>72.900000000000006</c:v>
              </c:pt>
              <c:pt idx="174">
                <c:v>88.7</c:v>
              </c:pt>
              <c:pt idx="175">
                <c:v>84.6</c:v>
              </c:pt>
              <c:pt idx="176">
                <c:v>93.1</c:v>
              </c:pt>
              <c:pt idx="177">
                <c:v>87</c:v>
              </c:pt>
              <c:pt idx="178">
                <c:v>87.4</c:v>
              </c:pt>
              <c:pt idx="179">
                <c:v>83.2</c:v>
              </c:pt>
              <c:pt idx="180">
                <c:v>78.599999999999994</c:v>
              </c:pt>
              <c:pt idx="181">
                <c:v>91.3</c:v>
              </c:pt>
              <c:pt idx="182">
                <c:v>83.9</c:v>
              </c:pt>
              <c:pt idx="183">
                <c:v>89.8</c:v>
              </c:pt>
              <c:pt idx="184">
                <c:v>80.3</c:v>
              </c:pt>
              <c:pt idx="185">
                <c:v>85.8</c:v>
              </c:pt>
              <c:pt idx="186">
                <c:v>92.6</c:v>
              </c:pt>
              <c:pt idx="187">
                <c:v>87.6</c:v>
              </c:pt>
              <c:pt idx="188">
                <c:v>87.6</c:v>
              </c:pt>
              <c:pt idx="189">
                <c:v>82.6</c:v>
              </c:pt>
              <c:pt idx="190">
                <c:v>87.7</c:v>
              </c:pt>
              <c:pt idx="191">
                <c:v>87.1</c:v>
              </c:pt>
              <c:pt idx="192">
                <c:v>87.7</c:v>
              </c:pt>
              <c:pt idx="193">
                <c:v>88.8</c:v>
              </c:pt>
              <c:pt idx="194">
                <c:v>81.900000000000006</c:v>
              </c:pt>
              <c:pt idx="195">
                <c:v>87.7</c:v>
              </c:pt>
              <c:pt idx="196">
                <c:v>86</c:v>
              </c:pt>
              <c:pt idx="197">
                <c:v>83.2</c:v>
              </c:pt>
              <c:pt idx="198">
                <c:v>89.7</c:v>
              </c:pt>
              <c:pt idx="199">
                <c:v>83.5</c:v>
              </c:pt>
              <c:pt idx="200">
                <c:v>88.8</c:v>
              </c:pt>
              <c:pt idx="201">
                <c:v>83.9</c:v>
              </c:pt>
              <c:pt idx="202">
                <c:v>93.9</c:v>
              </c:pt>
              <c:pt idx="203">
                <c:v>85.5</c:v>
              </c:pt>
              <c:pt idx="204">
                <c:v>73.599999999999994</c:v>
              </c:pt>
              <c:pt idx="205">
                <c:v>91.1</c:v>
              </c:pt>
              <c:pt idx="206">
                <c:v>83.5</c:v>
              </c:pt>
              <c:pt idx="207">
                <c:v>94.4</c:v>
              </c:pt>
              <c:pt idx="208">
                <c:v>78</c:v>
              </c:pt>
              <c:pt idx="209">
                <c:v>83.4</c:v>
              </c:pt>
              <c:pt idx="210">
                <c:v>90.3</c:v>
              </c:pt>
              <c:pt idx="211">
                <c:v>92.9</c:v>
              </c:pt>
              <c:pt idx="212">
                <c:v>86.8</c:v>
              </c:pt>
              <c:pt idx="213">
                <c:v>82.2</c:v>
              </c:pt>
              <c:pt idx="214">
                <c:v>91.2</c:v>
              </c:pt>
              <c:pt idx="215">
                <c:v>89.6</c:v>
              </c:pt>
              <c:pt idx="216">
                <c:v>88.4</c:v>
              </c:pt>
              <c:pt idx="217">
                <c:v>89.9</c:v>
              </c:pt>
              <c:pt idx="218">
                <c:v>86.9</c:v>
              </c:pt>
              <c:pt idx="219">
                <c:v>87</c:v>
              </c:pt>
              <c:pt idx="220">
                <c:v>87.4</c:v>
              </c:pt>
              <c:pt idx="221">
                <c:v>81.400000000000006</c:v>
              </c:pt>
              <c:pt idx="222">
                <c:v>88.7</c:v>
              </c:pt>
              <c:pt idx="223">
                <c:v>88.8</c:v>
              </c:pt>
              <c:pt idx="224">
                <c:v>91.3</c:v>
              </c:pt>
              <c:pt idx="225">
                <c:v>85.6</c:v>
              </c:pt>
              <c:pt idx="226">
                <c:v>95.8</c:v>
              </c:pt>
              <c:pt idx="227">
                <c:v>87.3</c:v>
              </c:pt>
              <c:pt idx="228">
                <c:v>76.099999999999994</c:v>
              </c:pt>
              <c:pt idx="229">
                <c:v>89.4</c:v>
              </c:pt>
              <c:pt idx="230">
                <c:v>85.5</c:v>
              </c:pt>
              <c:pt idx="231">
                <c:v>91.3</c:v>
              </c:pt>
              <c:pt idx="232">
                <c:v>68.5</c:v>
              </c:pt>
              <c:pt idx="233">
                <c:v>87.3</c:v>
              </c:pt>
              <c:pt idx="234">
                <c:v>88.1</c:v>
              </c:pt>
              <c:pt idx="235">
                <c:v>90.7</c:v>
              </c:pt>
              <c:pt idx="236">
                <c:v>82.7</c:v>
              </c:pt>
              <c:pt idx="237">
                <c:v>79.7</c:v>
              </c:pt>
              <c:pt idx="238">
                <c:v>84.5</c:v>
              </c:pt>
              <c:pt idx="239">
                <c:v>86.2</c:v>
              </c:pt>
              <c:pt idx="240">
                <c:v>91.7</c:v>
              </c:pt>
              <c:pt idx="241">
                <c:v>83.6</c:v>
              </c:pt>
              <c:pt idx="242">
                <c:v>82.4</c:v>
              </c:pt>
              <c:pt idx="243">
                <c:v>87.7</c:v>
              </c:pt>
              <c:pt idx="244">
                <c:v>88</c:v>
              </c:pt>
              <c:pt idx="245">
                <c:v>81.099999999999994</c:v>
              </c:pt>
              <c:pt idx="246">
                <c:v>94.4</c:v>
              </c:pt>
              <c:pt idx="247">
                <c:v>89.9</c:v>
              </c:pt>
              <c:pt idx="248">
                <c:v>87.7</c:v>
              </c:pt>
              <c:pt idx="249">
                <c:v>87.9</c:v>
              </c:pt>
              <c:pt idx="250">
                <c:v>91.7</c:v>
              </c:pt>
              <c:pt idx="251">
                <c:v>95.2</c:v>
              </c:pt>
              <c:pt idx="252">
                <c:v>76.599999999999994</c:v>
              </c:pt>
              <c:pt idx="253">
                <c:v>86.3</c:v>
              </c:pt>
              <c:pt idx="254">
                <c:v>83.6</c:v>
              </c:pt>
              <c:pt idx="255">
                <c:v>93.6</c:v>
              </c:pt>
            </c:numLit>
          </c:yVal>
          <c:smooth val="0"/>
          <c:extLst>
            <c:ext xmlns:c16="http://schemas.microsoft.com/office/drawing/2014/chart" uri="{C3380CC4-5D6E-409C-BE32-E72D297353CC}">
              <c16:uniqueId val="{00000001-8A61-4838-820D-7266789B4AD8}"/>
            </c:ext>
          </c:extLst>
        </c:ser>
        <c:ser>
          <c:idx val="1"/>
          <c:order val="1"/>
          <c:tx>
            <c:v>After-2</c:v>
          </c:tx>
          <c:spPr>
            <a:ln w="28575">
              <a:noFill/>
            </a:ln>
          </c:spPr>
          <c:marker>
            <c:symbol val="square"/>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0</c:v>
              </c:pt>
              <c:pt idx="2">
                <c:v>0</c:v>
              </c:pt>
              <c:pt idx="3">
                <c:v>0</c:v>
              </c:pt>
              <c:pt idx="4">
                <c:v>1</c:v>
              </c:pt>
              <c:pt idx="5">
                <c:v>0</c:v>
              </c:pt>
              <c:pt idx="6">
                <c:v>0</c:v>
              </c:pt>
              <c:pt idx="7">
                <c:v>0</c:v>
              </c:pt>
              <c:pt idx="8">
                <c:v>1</c:v>
              </c:pt>
              <c:pt idx="9">
                <c:v>1</c:v>
              </c:pt>
              <c:pt idx="10">
                <c:v>1</c:v>
              </c:pt>
              <c:pt idx="11">
                <c:v>2</c:v>
              </c:pt>
              <c:pt idx="12">
                <c:v>1</c:v>
              </c:pt>
              <c:pt idx="13">
                <c:v>1</c:v>
              </c:pt>
              <c:pt idx="14">
                <c:v>0</c:v>
              </c:pt>
              <c:pt idx="15">
                <c:v>0</c:v>
              </c:pt>
              <c:pt idx="16">
                <c:v>0</c:v>
              </c:pt>
              <c:pt idx="17">
                <c:v>1</c:v>
              </c:pt>
              <c:pt idx="18">
                <c:v>2</c:v>
              </c:pt>
              <c:pt idx="19">
                <c:v>2</c:v>
              </c:pt>
              <c:pt idx="20">
                <c:v>2</c:v>
              </c:pt>
              <c:pt idx="21">
                <c:v>3</c:v>
              </c:pt>
              <c:pt idx="22">
                <c:v>2</c:v>
              </c:pt>
              <c:pt idx="23">
                <c:v>2</c:v>
              </c:pt>
              <c:pt idx="24">
                <c:v>0</c:v>
              </c:pt>
              <c:pt idx="25">
                <c:v>1</c:v>
              </c:pt>
              <c:pt idx="26">
                <c:v>1</c:v>
              </c:pt>
              <c:pt idx="27">
                <c:v>1</c:v>
              </c:pt>
              <c:pt idx="28">
                <c:v>0</c:v>
              </c:pt>
              <c:pt idx="29">
                <c:v>2</c:v>
              </c:pt>
              <c:pt idx="30">
                <c:v>3</c:v>
              </c:pt>
              <c:pt idx="31">
                <c:v>3</c:v>
              </c:pt>
              <c:pt idx="32">
                <c:v>3</c:v>
              </c:pt>
              <c:pt idx="33">
                <c:v>4</c:v>
              </c:pt>
              <c:pt idx="34">
                <c:v>3</c:v>
              </c:pt>
              <c:pt idx="35">
                <c:v>3</c:v>
              </c:pt>
              <c:pt idx="36">
                <c:v>1</c:v>
              </c:pt>
              <c:pt idx="37">
                <c:v>2</c:v>
              </c:pt>
              <c:pt idx="38">
                <c:v>2</c:v>
              </c:pt>
              <c:pt idx="39">
                <c:v>2</c:v>
              </c:pt>
              <c:pt idx="40">
                <c:v>0</c:v>
              </c:pt>
              <c:pt idx="41">
                <c:v>0</c:v>
              </c:pt>
              <c:pt idx="42">
                <c:v>1</c:v>
              </c:pt>
              <c:pt idx="43">
                <c:v>0</c:v>
              </c:pt>
              <c:pt idx="44">
                <c:v>3</c:v>
              </c:pt>
              <c:pt idx="45">
                <c:v>4</c:v>
              </c:pt>
              <c:pt idx="46">
                <c:v>4</c:v>
              </c:pt>
              <c:pt idx="47">
                <c:v>4</c:v>
              </c:pt>
              <c:pt idx="48">
                <c:v>5</c:v>
              </c:pt>
              <c:pt idx="49">
                <c:v>4</c:v>
              </c:pt>
              <c:pt idx="50">
                <c:v>4</c:v>
              </c:pt>
              <c:pt idx="51">
                <c:v>2</c:v>
              </c:pt>
              <c:pt idx="52">
                <c:v>3</c:v>
              </c:pt>
              <c:pt idx="53">
                <c:v>3</c:v>
              </c:pt>
              <c:pt idx="54">
                <c:v>3</c:v>
              </c:pt>
              <c:pt idx="55">
                <c:v>1</c:v>
              </c:pt>
              <c:pt idx="56">
                <c:v>0</c:v>
              </c:pt>
              <c:pt idx="57">
                <c:v>1</c:v>
              </c:pt>
              <c:pt idx="58">
                <c:v>2</c:v>
              </c:pt>
              <c:pt idx="59">
                <c:v>1</c:v>
              </c:pt>
              <c:pt idx="60">
                <c:v>4</c:v>
              </c:pt>
              <c:pt idx="61">
                <c:v>5</c:v>
              </c:pt>
              <c:pt idx="62">
                <c:v>5</c:v>
              </c:pt>
              <c:pt idx="63">
                <c:v>5</c:v>
              </c:pt>
              <c:pt idx="64">
                <c:v>6</c:v>
              </c:pt>
              <c:pt idx="65">
                <c:v>5</c:v>
              </c:pt>
              <c:pt idx="66">
                <c:v>5</c:v>
              </c:pt>
              <c:pt idx="67">
                <c:v>0</c:v>
              </c:pt>
              <c:pt idx="68">
                <c:v>3</c:v>
              </c:pt>
              <c:pt idx="69">
                <c:v>4</c:v>
              </c:pt>
              <c:pt idx="70">
                <c:v>4</c:v>
              </c:pt>
              <c:pt idx="71">
                <c:v>4</c:v>
              </c:pt>
              <c:pt idx="72">
                <c:v>2</c:v>
              </c:pt>
              <c:pt idx="73">
                <c:v>1</c:v>
              </c:pt>
              <c:pt idx="74">
                <c:v>2</c:v>
              </c:pt>
              <c:pt idx="75">
                <c:v>3</c:v>
              </c:pt>
              <c:pt idx="76">
                <c:v>2</c:v>
              </c:pt>
              <c:pt idx="77">
                <c:v>5</c:v>
              </c:pt>
              <c:pt idx="78">
                <c:v>6</c:v>
              </c:pt>
              <c:pt idx="79">
                <c:v>6</c:v>
              </c:pt>
              <c:pt idx="80">
                <c:v>6</c:v>
              </c:pt>
              <c:pt idx="81">
                <c:v>7</c:v>
              </c:pt>
              <c:pt idx="82">
                <c:v>6</c:v>
              </c:pt>
              <c:pt idx="83">
                <c:v>6</c:v>
              </c:pt>
              <c:pt idx="84">
                <c:v>0</c:v>
              </c:pt>
              <c:pt idx="85">
                <c:v>0</c:v>
              </c:pt>
              <c:pt idx="86">
                <c:v>1</c:v>
              </c:pt>
              <c:pt idx="87">
                <c:v>4</c:v>
              </c:pt>
              <c:pt idx="88">
                <c:v>5</c:v>
              </c:pt>
              <c:pt idx="89">
                <c:v>5</c:v>
              </c:pt>
              <c:pt idx="90">
                <c:v>5</c:v>
              </c:pt>
              <c:pt idx="91">
                <c:v>3</c:v>
              </c:pt>
              <c:pt idx="92">
                <c:v>2</c:v>
              </c:pt>
              <c:pt idx="93">
                <c:v>3</c:v>
              </c:pt>
              <c:pt idx="94">
                <c:v>4</c:v>
              </c:pt>
              <c:pt idx="95">
                <c:v>3</c:v>
              </c:pt>
              <c:pt idx="96">
                <c:v>6</c:v>
              </c:pt>
              <c:pt idx="97">
                <c:v>7</c:v>
              </c:pt>
              <c:pt idx="98">
                <c:v>7</c:v>
              </c:pt>
              <c:pt idx="99">
                <c:v>7</c:v>
              </c:pt>
              <c:pt idx="100">
                <c:v>8</c:v>
              </c:pt>
              <c:pt idx="101">
                <c:v>7</c:v>
              </c:pt>
              <c:pt idx="102">
                <c:v>7</c:v>
              </c:pt>
              <c:pt idx="103">
                <c:v>1</c:v>
              </c:pt>
              <c:pt idx="104">
                <c:v>1</c:v>
              </c:pt>
              <c:pt idx="105">
                <c:v>2</c:v>
              </c:pt>
              <c:pt idx="106">
                <c:v>5</c:v>
              </c:pt>
              <c:pt idx="107">
                <c:v>6</c:v>
              </c:pt>
              <c:pt idx="108">
                <c:v>6</c:v>
              </c:pt>
              <c:pt idx="109">
                <c:v>6</c:v>
              </c:pt>
              <c:pt idx="110">
                <c:v>4</c:v>
              </c:pt>
              <c:pt idx="111">
                <c:v>3</c:v>
              </c:pt>
              <c:pt idx="112">
                <c:v>4</c:v>
              </c:pt>
              <c:pt idx="113">
                <c:v>5</c:v>
              </c:pt>
              <c:pt idx="114">
                <c:v>4</c:v>
              </c:pt>
              <c:pt idx="115">
                <c:v>7</c:v>
              </c:pt>
              <c:pt idx="116">
                <c:v>8</c:v>
              </c:pt>
              <c:pt idx="117">
                <c:v>8</c:v>
              </c:pt>
              <c:pt idx="118">
                <c:v>8</c:v>
              </c:pt>
              <c:pt idx="119">
                <c:v>9</c:v>
              </c:pt>
              <c:pt idx="120">
                <c:v>8</c:v>
              </c:pt>
              <c:pt idx="121">
                <c:v>8</c:v>
              </c:pt>
              <c:pt idx="122">
                <c:v>2</c:v>
              </c:pt>
              <c:pt idx="123">
                <c:v>2</c:v>
              </c:pt>
              <c:pt idx="124">
                <c:v>3</c:v>
              </c:pt>
              <c:pt idx="125">
                <c:v>6</c:v>
              </c:pt>
              <c:pt idx="126">
                <c:v>7</c:v>
              </c:pt>
              <c:pt idx="127">
                <c:v>7</c:v>
              </c:pt>
              <c:pt idx="128">
                <c:v>7</c:v>
              </c:pt>
              <c:pt idx="129">
                <c:v>5</c:v>
              </c:pt>
              <c:pt idx="130">
                <c:v>4</c:v>
              </c:pt>
              <c:pt idx="131">
                <c:v>5</c:v>
              </c:pt>
              <c:pt idx="132">
                <c:v>6</c:v>
              </c:pt>
              <c:pt idx="133">
                <c:v>5</c:v>
              </c:pt>
              <c:pt idx="134">
                <c:v>8</c:v>
              </c:pt>
              <c:pt idx="135">
                <c:v>9</c:v>
              </c:pt>
              <c:pt idx="136">
                <c:v>9</c:v>
              </c:pt>
              <c:pt idx="137">
                <c:v>9</c:v>
              </c:pt>
              <c:pt idx="138">
                <c:v>10</c:v>
              </c:pt>
              <c:pt idx="139">
                <c:v>9</c:v>
              </c:pt>
              <c:pt idx="140">
                <c:v>9</c:v>
              </c:pt>
              <c:pt idx="141">
                <c:v>3</c:v>
              </c:pt>
              <c:pt idx="142">
                <c:v>3</c:v>
              </c:pt>
              <c:pt idx="143">
                <c:v>4</c:v>
              </c:pt>
              <c:pt idx="144">
                <c:v>7</c:v>
              </c:pt>
              <c:pt idx="145">
                <c:v>8</c:v>
              </c:pt>
              <c:pt idx="146">
                <c:v>8</c:v>
              </c:pt>
              <c:pt idx="147">
                <c:v>8</c:v>
              </c:pt>
              <c:pt idx="148">
                <c:v>6</c:v>
              </c:pt>
              <c:pt idx="149">
                <c:v>5</c:v>
              </c:pt>
              <c:pt idx="150">
                <c:v>6</c:v>
              </c:pt>
              <c:pt idx="151">
                <c:v>7</c:v>
              </c:pt>
              <c:pt idx="152">
                <c:v>6</c:v>
              </c:pt>
              <c:pt idx="153">
                <c:v>9</c:v>
              </c:pt>
              <c:pt idx="154">
                <c:v>10</c:v>
              </c:pt>
              <c:pt idx="155">
                <c:v>10</c:v>
              </c:pt>
              <c:pt idx="156">
                <c:v>10</c:v>
              </c:pt>
              <c:pt idx="157">
                <c:v>11</c:v>
              </c:pt>
              <c:pt idx="158">
                <c:v>10</c:v>
              </c:pt>
              <c:pt idx="159">
                <c:v>10</c:v>
              </c:pt>
              <c:pt idx="160">
                <c:v>4</c:v>
              </c:pt>
              <c:pt idx="161">
                <c:v>4</c:v>
              </c:pt>
              <c:pt idx="162">
                <c:v>5</c:v>
              </c:pt>
              <c:pt idx="163">
                <c:v>8</c:v>
              </c:pt>
              <c:pt idx="164">
                <c:v>9</c:v>
              </c:pt>
              <c:pt idx="165">
                <c:v>9</c:v>
              </c:pt>
              <c:pt idx="166">
                <c:v>9</c:v>
              </c:pt>
              <c:pt idx="167">
                <c:v>7</c:v>
              </c:pt>
              <c:pt idx="168">
                <c:v>6</c:v>
              </c:pt>
              <c:pt idx="169">
                <c:v>7</c:v>
              </c:pt>
              <c:pt idx="170">
                <c:v>8</c:v>
              </c:pt>
              <c:pt idx="171">
                <c:v>7</c:v>
              </c:pt>
              <c:pt idx="172">
                <c:v>10</c:v>
              </c:pt>
              <c:pt idx="173">
                <c:v>11</c:v>
              </c:pt>
              <c:pt idx="174">
                <c:v>11</c:v>
              </c:pt>
              <c:pt idx="175">
                <c:v>11</c:v>
              </c:pt>
              <c:pt idx="176">
                <c:v>12</c:v>
              </c:pt>
              <c:pt idx="177">
                <c:v>11</c:v>
              </c:pt>
              <c:pt idx="178">
                <c:v>11</c:v>
              </c:pt>
              <c:pt idx="179">
                <c:v>5</c:v>
              </c:pt>
              <c:pt idx="180">
                <c:v>5</c:v>
              </c:pt>
              <c:pt idx="181">
                <c:v>6</c:v>
              </c:pt>
              <c:pt idx="182">
                <c:v>9</c:v>
              </c:pt>
              <c:pt idx="183">
                <c:v>10</c:v>
              </c:pt>
              <c:pt idx="184">
                <c:v>10</c:v>
              </c:pt>
              <c:pt idx="185">
                <c:v>10</c:v>
              </c:pt>
              <c:pt idx="186">
                <c:v>8</c:v>
              </c:pt>
              <c:pt idx="187">
                <c:v>7</c:v>
              </c:pt>
              <c:pt idx="188">
                <c:v>8</c:v>
              </c:pt>
              <c:pt idx="189">
                <c:v>9</c:v>
              </c:pt>
              <c:pt idx="190">
                <c:v>8</c:v>
              </c:pt>
              <c:pt idx="191">
                <c:v>11</c:v>
              </c:pt>
              <c:pt idx="192">
                <c:v>12</c:v>
              </c:pt>
              <c:pt idx="193">
                <c:v>12</c:v>
              </c:pt>
              <c:pt idx="194">
                <c:v>12</c:v>
              </c:pt>
              <c:pt idx="195">
                <c:v>13</c:v>
              </c:pt>
              <c:pt idx="196">
                <c:v>12</c:v>
              </c:pt>
              <c:pt idx="197">
                <c:v>12</c:v>
              </c:pt>
              <c:pt idx="198">
                <c:v>6</c:v>
              </c:pt>
              <c:pt idx="199">
                <c:v>6</c:v>
              </c:pt>
              <c:pt idx="200">
                <c:v>7</c:v>
              </c:pt>
              <c:pt idx="201">
                <c:v>10</c:v>
              </c:pt>
              <c:pt idx="202">
                <c:v>11</c:v>
              </c:pt>
              <c:pt idx="203">
                <c:v>11</c:v>
              </c:pt>
              <c:pt idx="204">
                <c:v>11</c:v>
              </c:pt>
              <c:pt idx="205">
                <c:v>9</c:v>
              </c:pt>
              <c:pt idx="206">
                <c:v>8</c:v>
              </c:pt>
              <c:pt idx="207">
                <c:v>9</c:v>
              </c:pt>
              <c:pt idx="208">
                <c:v>10</c:v>
              </c:pt>
              <c:pt idx="209">
                <c:v>9</c:v>
              </c:pt>
              <c:pt idx="210">
                <c:v>12</c:v>
              </c:pt>
              <c:pt idx="211">
                <c:v>13</c:v>
              </c:pt>
              <c:pt idx="212">
                <c:v>13</c:v>
              </c:pt>
              <c:pt idx="213">
                <c:v>13</c:v>
              </c:pt>
              <c:pt idx="214">
                <c:v>14</c:v>
              </c:pt>
              <c:pt idx="215">
                <c:v>13</c:v>
              </c:pt>
              <c:pt idx="216">
                <c:v>13</c:v>
              </c:pt>
              <c:pt idx="217">
                <c:v>7</c:v>
              </c:pt>
              <c:pt idx="218">
                <c:v>7</c:v>
              </c:pt>
              <c:pt idx="219">
                <c:v>8</c:v>
              </c:pt>
              <c:pt idx="220">
                <c:v>11</c:v>
              </c:pt>
              <c:pt idx="221">
                <c:v>12</c:v>
              </c:pt>
              <c:pt idx="222">
                <c:v>12</c:v>
              </c:pt>
              <c:pt idx="223">
                <c:v>12</c:v>
              </c:pt>
              <c:pt idx="224">
                <c:v>10</c:v>
              </c:pt>
              <c:pt idx="225">
                <c:v>9</c:v>
              </c:pt>
              <c:pt idx="226">
                <c:v>10</c:v>
              </c:pt>
              <c:pt idx="227">
                <c:v>11</c:v>
              </c:pt>
              <c:pt idx="228">
                <c:v>10</c:v>
              </c:pt>
              <c:pt idx="229">
                <c:v>13</c:v>
              </c:pt>
              <c:pt idx="230">
                <c:v>14</c:v>
              </c:pt>
              <c:pt idx="231">
                <c:v>14</c:v>
              </c:pt>
              <c:pt idx="232">
                <c:v>14</c:v>
              </c:pt>
              <c:pt idx="233">
                <c:v>15</c:v>
              </c:pt>
              <c:pt idx="234">
                <c:v>14</c:v>
              </c:pt>
              <c:pt idx="235">
                <c:v>14</c:v>
              </c:pt>
              <c:pt idx="236">
                <c:v>8</c:v>
              </c:pt>
              <c:pt idx="237">
                <c:v>8</c:v>
              </c:pt>
              <c:pt idx="238">
                <c:v>9</c:v>
              </c:pt>
              <c:pt idx="239">
                <c:v>12</c:v>
              </c:pt>
              <c:pt idx="240">
                <c:v>13</c:v>
              </c:pt>
              <c:pt idx="241">
                <c:v>13</c:v>
              </c:pt>
              <c:pt idx="242">
                <c:v>13</c:v>
              </c:pt>
              <c:pt idx="243">
                <c:v>11</c:v>
              </c:pt>
              <c:pt idx="244">
                <c:v>10</c:v>
              </c:pt>
              <c:pt idx="245">
                <c:v>11</c:v>
              </c:pt>
              <c:pt idx="246">
                <c:v>12</c:v>
              </c:pt>
              <c:pt idx="247">
                <c:v>11</c:v>
              </c:pt>
              <c:pt idx="248">
                <c:v>14</c:v>
              </c:pt>
              <c:pt idx="249">
                <c:v>15</c:v>
              </c:pt>
              <c:pt idx="250">
                <c:v>15</c:v>
              </c:pt>
              <c:pt idx="251">
                <c:v>15</c:v>
              </c:pt>
              <c:pt idx="252">
                <c:v>16</c:v>
              </c:pt>
              <c:pt idx="253">
                <c:v>15</c:v>
              </c:pt>
              <c:pt idx="254">
                <c:v>15</c:v>
              </c:pt>
              <c:pt idx="255">
                <c:v>9</c:v>
              </c:pt>
            </c:numLit>
          </c:xVal>
          <c:yVal>
            <c:numLit>
              <c:formatCode>General</c:formatCode>
              <c:ptCount val="256"/>
              <c:pt idx="0">
                <c:v>84.3</c:v>
              </c:pt>
              <c:pt idx="1">
                <c:v>90</c:v>
              </c:pt>
              <c:pt idx="2">
                <c:v>83</c:v>
              </c:pt>
              <c:pt idx="3">
                <c:v>91.7</c:v>
              </c:pt>
              <c:pt idx="4">
                <c:v>82.7</c:v>
              </c:pt>
              <c:pt idx="5">
                <c:v>80.400000000000006</c:v>
              </c:pt>
              <c:pt idx="6">
                <c:v>75.400000000000006</c:v>
              </c:pt>
              <c:pt idx="7">
                <c:v>76.5</c:v>
              </c:pt>
              <c:pt idx="8">
                <c:v>90.1</c:v>
              </c:pt>
              <c:pt idx="9">
                <c:v>92.2</c:v>
              </c:pt>
              <c:pt idx="10">
                <c:v>86.9</c:v>
              </c:pt>
              <c:pt idx="11">
                <c:v>84.2</c:v>
              </c:pt>
              <c:pt idx="12">
                <c:v>78.400000000000006</c:v>
              </c:pt>
              <c:pt idx="13">
                <c:v>77.7</c:v>
              </c:pt>
              <c:pt idx="14">
                <c:v>90.4</c:v>
              </c:pt>
              <c:pt idx="15">
                <c:v>77.400000000000006</c:v>
              </c:pt>
              <c:pt idx="16">
                <c:v>84</c:v>
              </c:pt>
              <c:pt idx="17">
                <c:v>77.7</c:v>
              </c:pt>
              <c:pt idx="18">
                <c:v>91.8</c:v>
              </c:pt>
              <c:pt idx="19">
                <c:v>86.2</c:v>
              </c:pt>
              <c:pt idx="20">
                <c:v>82.4</c:v>
              </c:pt>
              <c:pt idx="21">
                <c:v>81.099999999999994</c:v>
              </c:pt>
              <c:pt idx="22">
                <c:v>90</c:v>
              </c:pt>
              <c:pt idx="23">
                <c:v>83.2</c:v>
              </c:pt>
              <c:pt idx="24">
                <c:v>89.6</c:v>
              </c:pt>
              <c:pt idx="25">
                <c:v>90.5</c:v>
              </c:pt>
              <c:pt idx="26">
                <c:v>79.400000000000006</c:v>
              </c:pt>
              <c:pt idx="27">
                <c:v>76.400000000000006</c:v>
              </c:pt>
              <c:pt idx="28">
                <c:v>89.1</c:v>
              </c:pt>
              <c:pt idx="29">
                <c:v>81.900000000000006</c:v>
              </c:pt>
              <c:pt idx="30">
                <c:v>91.3</c:v>
              </c:pt>
              <c:pt idx="31">
                <c:v>86.6</c:v>
              </c:pt>
              <c:pt idx="32">
                <c:v>91.8</c:v>
              </c:pt>
              <c:pt idx="33">
                <c:v>90.2</c:v>
              </c:pt>
              <c:pt idx="34">
                <c:v>88</c:v>
              </c:pt>
              <c:pt idx="35">
                <c:v>84.2</c:v>
              </c:pt>
              <c:pt idx="36">
                <c:v>83</c:v>
              </c:pt>
              <c:pt idx="37">
                <c:v>93.3</c:v>
              </c:pt>
              <c:pt idx="38">
                <c:v>78.599999999999994</c:v>
              </c:pt>
              <c:pt idx="39">
                <c:v>85.5</c:v>
              </c:pt>
              <c:pt idx="40">
                <c:v>72</c:v>
              </c:pt>
              <c:pt idx="41">
                <c:v>81.7</c:v>
              </c:pt>
              <c:pt idx="42">
                <c:v>88.7</c:v>
              </c:pt>
              <c:pt idx="43">
                <c:v>84.2</c:v>
              </c:pt>
              <c:pt idx="44">
                <c:v>88.6</c:v>
              </c:pt>
              <c:pt idx="45">
                <c:v>92</c:v>
              </c:pt>
              <c:pt idx="46">
                <c:v>95.5</c:v>
              </c:pt>
              <c:pt idx="47">
                <c:v>86.7</c:v>
              </c:pt>
              <c:pt idx="48">
                <c:v>89.6</c:v>
              </c:pt>
              <c:pt idx="49">
                <c:v>78.3</c:v>
              </c:pt>
              <c:pt idx="50">
                <c:v>83.7</c:v>
              </c:pt>
              <c:pt idx="51">
                <c:v>84.6</c:v>
              </c:pt>
              <c:pt idx="52">
                <c:v>92.8</c:v>
              </c:pt>
              <c:pt idx="53">
                <c:v>78.099999999999994</c:v>
              </c:pt>
              <c:pt idx="54">
                <c:v>85.4</c:v>
              </c:pt>
              <c:pt idx="55">
                <c:v>76.099999999999994</c:v>
              </c:pt>
              <c:pt idx="56">
                <c:v>79.900000000000006</c:v>
              </c:pt>
              <c:pt idx="57">
                <c:v>80.8</c:v>
              </c:pt>
              <c:pt idx="58">
                <c:v>87.3</c:v>
              </c:pt>
              <c:pt idx="59">
                <c:v>86.7</c:v>
              </c:pt>
              <c:pt idx="60">
                <c:v>81</c:v>
              </c:pt>
              <c:pt idx="61">
                <c:v>90.7</c:v>
              </c:pt>
              <c:pt idx="62">
                <c:v>87.1</c:v>
              </c:pt>
              <c:pt idx="63">
                <c:v>88.4</c:v>
              </c:pt>
              <c:pt idx="64">
                <c:v>87.6</c:v>
              </c:pt>
              <c:pt idx="65">
                <c:v>78.5</c:v>
              </c:pt>
              <c:pt idx="66">
                <c:v>84.8</c:v>
              </c:pt>
              <c:pt idx="67">
                <c:v>79.5</c:v>
              </c:pt>
              <c:pt idx="68">
                <c:v>82.5</c:v>
              </c:pt>
              <c:pt idx="69">
                <c:v>93.3</c:v>
              </c:pt>
              <c:pt idx="70">
                <c:v>84.1</c:v>
              </c:pt>
              <c:pt idx="71">
                <c:v>86.2</c:v>
              </c:pt>
              <c:pt idx="72">
                <c:v>82.9</c:v>
              </c:pt>
              <c:pt idx="73">
                <c:v>81.900000000000006</c:v>
              </c:pt>
              <c:pt idx="74">
                <c:v>72.400000000000006</c:v>
              </c:pt>
              <c:pt idx="75">
                <c:v>96.6</c:v>
              </c:pt>
              <c:pt idx="76">
                <c:v>86.6</c:v>
              </c:pt>
              <c:pt idx="77">
                <c:v>86.1</c:v>
              </c:pt>
              <c:pt idx="78">
                <c:v>87.3</c:v>
              </c:pt>
              <c:pt idx="79">
                <c:v>92.1</c:v>
              </c:pt>
              <c:pt idx="80">
                <c:v>91.9</c:v>
              </c:pt>
              <c:pt idx="81">
                <c:v>84.2</c:v>
              </c:pt>
              <c:pt idx="82">
                <c:v>88.4</c:v>
              </c:pt>
              <c:pt idx="83">
                <c:v>85.4</c:v>
              </c:pt>
              <c:pt idx="84">
                <c:v>80.400000000000006</c:v>
              </c:pt>
              <c:pt idx="85">
                <c:v>92.4</c:v>
              </c:pt>
              <c:pt idx="86">
                <c:v>80.599999999999994</c:v>
              </c:pt>
              <c:pt idx="87">
                <c:v>82.6</c:v>
              </c:pt>
              <c:pt idx="88">
                <c:v>90.9</c:v>
              </c:pt>
              <c:pt idx="89">
                <c:v>81.7</c:v>
              </c:pt>
              <c:pt idx="90">
                <c:v>87.1</c:v>
              </c:pt>
              <c:pt idx="91">
                <c:v>74.099999999999994</c:v>
              </c:pt>
              <c:pt idx="92">
                <c:v>78</c:v>
              </c:pt>
              <c:pt idx="93">
                <c:v>78.8</c:v>
              </c:pt>
              <c:pt idx="94">
                <c:v>85.9</c:v>
              </c:pt>
              <c:pt idx="95">
                <c:v>84.4</c:v>
              </c:pt>
              <c:pt idx="96">
                <c:v>81.599999999999994</c:v>
              </c:pt>
              <c:pt idx="97">
                <c:v>91.7</c:v>
              </c:pt>
              <c:pt idx="98">
                <c:v>85.9</c:v>
              </c:pt>
              <c:pt idx="99">
                <c:v>90.5</c:v>
              </c:pt>
              <c:pt idx="100">
                <c:v>86</c:v>
              </c:pt>
              <c:pt idx="101">
                <c:v>90.8</c:v>
              </c:pt>
              <c:pt idx="102">
                <c:v>87.5</c:v>
              </c:pt>
              <c:pt idx="103">
                <c:v>78.900000000000006</c:v>
              </c:pt>
              <c:pt idx="104">
                <c:v>93.6</c:v>
              </c:pt>
              <c:pt idx="105">
                <c:v>76.2</c:v>
              </c:pt>
              <c:pt idx="106">
                <c:v>89.3</c:v>
              </c:pt>
              <c:pt idx="107">
                <c:v>87.8</c:v>
              </c:pt>
              <c:pt idx="108">
                <c:v>83.8</c:v>
              </c:pt>
              <c:pt idx="109">
                <c:v>89.5</c:v>
              </c:pt>
              <c:pt idx="110">
                <c:v>79.7</c:v>
              </c:pt>
              <c:pt idx="111">
                <c:v>83.6</c:v>
              </c:pt>
              <c:pt idx="112">
                <c:v>77.2</c:v>
              </c:pt>
              <c:pt idx="113">
                <c:v>74.2</c:v>
              </c:pt>
              <c:pt idx="114">
                <c:v>85.4</c:v>
              </c:pt>
              <c:pt idx="115">
                <c:v>78.400000000000006</c:v>
              </c:pt>
              <c:pt idx="116">
                <c:v>84.3</c:v>
              </c:pt>
              <c:pt idx="117">
                <c:v>89.7</c:v>
              </c:pt>
              <c:pt idx="118">
                <c:v>92.6</c:v>
              </c:pt>
              <c:pt idx="119">
                <c:v>87.1</c:v>
              </c:pt>
              <c:pt idx="120">
                <c:v>79.3</c:v>
              </c:pt>
              <c:pt idx="121">
                <c:v>88.5</c:v>
              </c:pt>
              <c:pt idx="122">
                <c:v>80</c:v>
              </c:pt>
              <c:pt idx="123">
                <c:v>92.1</c:v>
              </c:pt>
              <c:pt idx="124">
                <c:v>80.5</c:v>
              </c:pt>
              <c:pt idx="125">
                <c:v>87.1</c:v>
              </c:pt>
              <c:pt idx="126">
                <c:v>86.5</c:v>
              </c:pt>
              <c:pt idx="127">
                <c:v>85.6</c:v>
              </c:pt>
              <c:pt idx="128">
                <c:v>83.4</c:v>
              </c:pt>
              <c:pt idx="129">
                <c:v>86.8</c:v>
              </c:pt>
              <c:pt idx="130">
                <c:v>79.5</c:v>
              </c:pt>
              <c:pt idx="131">
                <c:v>77.7</c:v>
              </c:pt>
              <c:pt idx="132">
                <c:v>80.900000000000006</c:v>
              </c:pt>
              <c:pt idx="133">
                <c:v>87.8</c:v>
              </c:pt>
              <c:pt idx="134">
                <c:v>78.7</c:v>
              </c:pt>
              <c:pt idx="135">
                <c:v>90.2</c:v>
              </c:pt>
              <c:pt idx="136">
                <c:v>91.6</c:v>
              </c:pt>
              <c:pt idx="137">
                <c:v>94.5</c:v>
              </c:pt>
              <c:pt idx="138">
                <c:v>83.5</c:v>
              </c:pt>
              <c:pt idx="139">
                <c:v>78.2</c:v>
              </c:pt>
              <c:pt idx="140">
                <c:v>90.7</c:v>
              </c:pt>
              <c:pt idx="141">
                <c:v>80</c:v>
              </c:pt>
              <c:pt idx="142">
                <c:v>92.3</c:v>
              </c:pt>
              <c:pt idx="143">
                <c:v>89.9</c:v>
              </c:pt>
              <c:pt idx="144">
                <c:v>83.3</c:v>
              </c:pt>
              <c:pt idx="145">
                <c:v>83.2</c:v>
              </c:pt>
              <c:pt idx="146">
                <c:v>87.9</c:v>
              </c:pt>
              <c:pt idx="147">
                <c:v>91.1</c:v>
              </c:pt>
              <c:pt idx="148">
                <c:v>89</c:v>
              </c:pt>
              <c:pt idx="149">
                <c:v>82.2</c:v>
              </c:pt>
              <c:pt idx="150">
                <c:v>80.3</c:v>
              </c:pt>
              <c:pt idx="151">
                <c:v>90.2</c:v>
              </c:pt>
              <c:pt idx="152">
                <c:v>85.6</c:v>
              </c:pt>
              <c:pt idx="153">
                <c:v>81.400000000000006</c:v>
              </c:pt>
              <c:pt idx="154">
                <c:v>89.8</c:v>
              </c:pt>
              <c:pt idx="155">
                <c:v>91.2</c:v>
              </c:pt>
              <c:pt idx="156">
                <c:v>98</c:v>
              </c:pt>
              <c:pt idx="157">
                <c:v>88.1</c:v>
              </c:pt>
              <c:pt idx="158">
                <c:v>89.7</c:v>
              </c:pt>
              <c:pt idx="159">
                <c:v>92</c:v>
              </c:pt>
              <c:pt idx="160">
                <c:v>82.1</c:v>
              </c:pt>
              <c:pt idx="161">
                <c:v>94.5</c:v>
              </c:pt>
              <c:pt idx="162">
                <c:v>86.2</c:v>
              </c:pt>
              <c:pt idx="163">
                <c:v>90.9</c:v>
              </c:pt>
              <c:pt idx="164">
                <c:v>84.5</c:v>
              </c:pt>
              <c:pt idx="165">
                <c:v>84.1</c:v>
              </c:pt>
              <c:pt idx="166">
                <c:v>91.7</c:v>
              </c:pt>
              <c:pt idx="167">
                <c:v>88</c:v>
              </c:pt>
              <c:pt idx="168">
                <c:v>84.6</c:v>
              </c:pt>
              <c:pt idx="169">
                <c:v>79.8</c:v>
              </c:pt>
              <c:pt idx="170">
                <c:v>91.4</c:v>
              </c:pt>
              <c:pt idx="171">
                <c:v>84.2</c:v>
              </c:pt>
              <c:pt idx="172">
                <c:v>86</c:v>
              </c:pt>
              <c:pt idx="173">
                <c:v>90.8</c:v>
              </c:pt>
              <c:pt idx="174">
                <c:v>87.5</c:v>
              </c:pt>
              <c:pt idx="175">
                <c:v>97.7</c:v>
              </c:pt>
              <c:pt idx="176">
                <c:v>86.6</c:v>
              </c:pt>
              <c:pt idx="177">
                <c:v>89</c:v>
              </c:pt>
              <c:pt idx="178">
                <c:v>90.7</c:v>
              </c:pt>
              <c:pt idx="179">
                <c:v>87.1</c:v>
              </c:pt>
              <c:pt idx="180">
                <c:v>92.9</c:v>
              </c:pt>
              <c:pt idx="181">
                <c:v>84.6</c:v>
              </c:pt>
              <c:pt idx="182">
                <c:v>82.4</c:v>
              </c:pt>
              <c:pt idx="183">
                <c:v>90</c:v>
              </c:pt>
              <c:pt idx="184">
                <c:v>87.3</c:v>
              </c:pt>
              <c:pt idx="185">
                <c:v>86.2</c:v>
              </c:pt>
              <c:pt idx="186">
                <c:v>92.9</c:v>
              </c:pt>
              <c:pt idx="187">
                <c:v>83.9</c:v>
              </c:pt>
              <c:pt idx="188">
                <c:v>85.9</c:v>
              </c:pt>
              <c:pt idx="189">
                <c:v>90.1</c:v>
              </c:pt>
              <c:pt idx="190">
                <c:v>89.7</c:v>
              </c:pt>
              <c:pt idx="191">
                <c:v>87.3</c:v>
              </c:pt>
              <c:pt idx="192">
                <c:v>94.4</c:v>
              </c:pt>
              <c:pt idx="193">
                <c:v>90.2</c:v>
              </c:pt>
              <c:pt idx="194">
                <c:v>96.5</c:v>
              </c:pt>
              <c:pt idx="195">
                <c:v>86.4</c:v>
              </c:pt>
              <c:pt idx="196">
                <c:v>92.1</c:v>
              </c:pt>
              <c:pt idx="197">
                <c:v>89.2</c:v>
              </c:pt>
              <c:pt idx="198">
                <c:v>85.1</c:v>
              </c:pt>
              <c:pt idx="199">
                <c:v>94</c:v>
              </c:pt>
              <c:pt idx="200">
                <c:v>85.7</c:v>
              </c:pt>
              <c:pt idx="201">
                <c:v>85.9</c:v>
              </c:pt>
              <c:pt idx="202">
                <c:v>87.5</c:v>
              </c:pt>
              <c:pt idx="203">
                <c:v>88.1</c:v>
              </c:pt>
              <c:pt idx="204">
                <c:v>82.5</c:v>
              </c:pt>
              <c:pt idx="205">
                <c:v>91.4</c:v>
              </c:pt>
              <c:pt idx="206">
                <c:v>81.099999999999994</c:v>
              </c:pt>
              <c:pt idx="207">
                <c:v>82.7</c:v>
              </c:pt>
              <c:pt idx="208">
                <c:v>92.5</c:v>
              </c:pt>
              <c:pt idx="209">
                <c:v>89.8</c:v>
              </c:pt>
              <c:pt idx="210">
                <c:v>86</c:v>
              </c:pt>
              <c:pt idx="211">
                <c:v>93.3</c:v>
              </c:pt>
              <c:pt idx="212">
                <c:v>95.7</c:v>
              </c:pt>
              <c:pt idx="213">
                <c:v>96.4</c:v>
              </c:pt>
              <c:pt idx="214">
                <c:v>89.1</c:v>
              </c:pt>
              <c:pt idx="215">
                <c:v>84.7</c:v>
              </c:pt>
              <c:pt idx="216">
                <c:v>90.7</c:v>
              </c:pt>
              <c:pt idx="217">
                <c:v>82</c:v>
              </c:pt>
              <c:pt idx="218">
                <c:v>93.9</c:v>
              </c:pt>
              <c:pt idx="219">
                <c:v>87.4</c:v>
              </c:pt>
              <c:pt idx="220">
                <c:v>87.7</c:v>
              </c:pt>
              <c:pt idx="221">
                <c:v>89.5</c:v>
              </c:pt>
              <c:pt idx="222">
                <c:v>91</c:v>
              </c:pt>
              <c:pt idx="223">
                <c:v>84.4</c:v>
              </c:pt>
              <c:pt idx="224">
                <c:v>88.9</c:v>
              </c:pt>
              <c:pt idx="225">
                <c:v>82.5</c:v>
              </c:pt>
              <c:pt idx="226">
                <c:v>79.900000000000006</c:v>
              </c:pt>
              <c:pt idx="227">
                <c:v>94.6</c:v>
              </c:pt>
              <c:pt idx="228">
                <c:v>88.3</c:v>
              </c:pt>
              <c:pt idx="229">
                <c:v>80.7</c:v>
              </c:pt>
              <c:pt idx="230">
                <c:v>93.9</c:v>
              </c:pt>
              <c:pt idx="231">
                <c:v>90.5</c:v>
              </c:pt>
              <c:pt idx="232">
                <c:v>91.8</c:v>
              </c:pt>
              <c:pt idx="233">
                <c:v>87.6</c:v>
              </c:pt>
              <c:pt idx="234">
                <c:v>86.6</c:v>
              </c:pt>
              <c:pt idx="235">
                <c:v>88.9</c:v>
              </c:pt>
              <c:pt idx="236">
                <c:v>84</c:v>
              </c:pt>
              <c:pt idx="237">
                <c:v>92.1</c:v>
              </c:pt>
              <c:pt idx="238">
                <c:v>85.2</c:v>
              </c:pt>
              <c:pt idx="239">
                <c:v>89.6</c:v>
              </c:pt>
              <c:pt idx="240">
                <c:v>92.5</c:v>
              </c:pt>
              <c:pt idx="241">
                <c:v>91.6</c:v>
              </c:pt>
              <c:pt idx="242">
                <c:v>88.7</c:v>
              </c:pt>
              <c:pt idx="243">
                <c:v>87.3</c:v>
              </c:pt>
              <c:pt idx="244">
                <c:v>80.7</c:v>
              </c:pt>
              <c:pt idx="245">
                <c:v>80</c:v>
              </c:pt>
              <c:pt idx="246">
                <c:v>85.8</c:v>
              </c:pt>
              <c:pt idx="247">
                <c:v>85.4</c:v>
              </c:pt>
              <c:pt idx="248">
                <c:v>83.1</c:v>
              </c:pt>
              <c:pt idx="249">
                <c:v>90.3</c:v>
              </c:pt>
              <c:pt idx="250">
                <c:v>83.1</c:v>
              </c:pt>
              <c:pt idx="251">
                <c:v>91.2</c:v>
              </c:pt>
              <c:pt idx="252">
                <c:v>84.5</c:v>
              </c:pt>
              <c:pt idx="253">
                <c:v>86.8</c:v>
              </c:pt>
              <c:pt idx="254">
                <c:v>85.1</c:v>
              </c:pt>
              <c:pt idx="255">
                <c:v>84.6</c:v>
              </c:pt>
            </c:numLit>
          </c:yVal>
          <c:smooth val="0"/>
          <c:extLst>
            <c:ext xmlns:c16="http://schemas.microsoft.com/office/drawing/2014/chart" uri="{C3380CC4-5D6E-409C-BE32-E72D297353CC}">
              <c16:uniqueId val="{00000003-8A61-4838-820D-7266789B4AD8}"/>
            </c:ext>
          </c:extLst>
        </c:ser>
        <c:ser>
          <c:idx val="2"/>
          <c:order val="2"/>
          <c:tx>
            <c:v>After-3</c:v>
          </c:tx>
          <c:spPr>
            <a:ln w="28575">
              <a:noFill/>
            </a:ln>
          </c:spPr>
          <c:marker>
            <c:symbol val="triangle"/>
            <c:size val="5"/>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96"/>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4</c:v>
              </c:pt>
              <c:pt idx="33">
                <c:v>4</c:v>
              </c:pt>
              <c:pt idx="34">
                <c:v>4</c:v>
              </c:pt>
              <c:pt idx="35">
                <c:v>4</c:v>
              </c:pt>
              <c:pt idx="36">
                <c:v>4</c:v>
              </c:pt>
              <c:pt idx="37">
                <c:v>4</c:v>
              </c:pt>
              <c:pt idx="38">
                <c:v>4</c:v>
              </c:pt>
              <c:pt idx="39">
                <c:v>4</c:v>
              </c:pt>
              <c:pt idx="40">
                <c:v>5</c:v>
              </c:pt>
              <c:pt idx="41">
                <c:v>5</c:v>
              </c:pt>
              <c:pt idx="42">
                <c:v>5</c:v>
              </c:pt>
              <c:pt idx="43">
                <c:v>5</c:v>
              </c:pt>
              <c:pt idx="44">
                <c:v>5</c:v>
              </c:pt>
              <c:pt idx="45">
                <c:v>5</c:v>
              </c:pt>
              <c:pt idx="46">
                <c:v>5</c:v>
              </c:pt>
              <c:pt idx="47">
                <c:v>5</c:v>
              </c:pt>
              <c:pt idx="48">
                <c:v>6</c:v>
              </c:pt>
              <c:pt idx="49">
                <c:v>6</c:v>
              </c:pt>
              <c:pt idx="50">
                <c:v>6</c:v>
              </c:pt>
              <c:pt idx="51">
                <c:v>6</c:v>
              </c:pt>
              <c:pt idx="52">
                <c:v>6</c:v>
              </c:pt>
              <c:pt idx="53">
                <c:v>6</c:v>
              </c:pt>
              <c:pt idx="54">
                <c:v>6</c:v>
              </c:pt>
              <c:pt idx="55">
                <c:v>6</c:v>
              </c:pt>
              <c:pt idx="56">
                <c:v>7</c:v>
              </c:pt>
              <c:pt idx="57">
                <c:v>7</c:v>
              </c:pt>
              <c:pt idx="58">
                <c:v>7</c:v>
              </c:pt>
              <c:pt idx="59">
                <c:v>7</c:v>
              </c:pt>
              <c:pt idx="60">
                <c:v>7</c:v>
              </c:pt>
              <c:pt idx="61">
                <c:v>7</c:v>
              </c:pt>
              <c:pt idx="62">
                <c:v>7</c:v>
              </c:pt>
              <c:pt idx="63">
                <c:v>7</c:v>
              </c:pt>
              <c:pt idx="64">
                <c:v>8</c:v>
              </c:pt>
              <c:pt idx="65">
                <c:v>8</c:v>
              </c:pt>
              <c:pt idx="66">
                <c:v>8</c:v>
              </c:pt>
              <c:pt idx="67">
                <c:v>8</c:v>
              </c:pt>
              <c:pt idx="68">
                <c:v>8</c:v>
              </c:pt>
              <c:pt idx="69">
                <c:v>8</c:v>
              </c:pt>
              <c:pt idx="70">
                <c:v>8</c:v>
              </c:pt>
              <c:pt idx="71">
                <c:v>8</c:v>
              </c:pt>
              <c:pt idx="72">
                <c:v>9</c:v>
              </c:pt>
              <c:pt idx="73">
                <c:v>9</c:v>
              </c:pt>
              <c:pt idx="74">
                <c:v>9</c:v>
              </c:pt>
              <c:pt idx="75">
                <c:v>9</c:v>
              </c:pt>
              <c:pt idx="76">
                <c:v>9</c:v>
              </c:pt>
              <c:pt idx="77">
                <c:v>9</c:v>
              </c:pt>
              <c:pt idx="78">
                <c:v>9</c:v>
              </c:pt>
              <c:pt idx="79">
                <c:v>9</c:v>
              </c:pt>
              <c:pt idx="80">
                <c:v>10</c:v>
              </c:pt>
              <c:pt idx="81">
                <c:v>10</c:v>
              </c:pt>
              <c:pt idx="82">
                <c:v>10</c:v>
              </c:pt>
              <c:pt idx="83">
                <c:v>10</c:v>
              </c:pt>
              <c:pt idx="84">
                <c:v>10</c:v>
              </c:pt>
              <c:pt idx="85">
                <c:v>10</c:v>
              </c:pt>
              <c:pt idx="86">
                <c:v>10</c:v>
              </c:pt>
              <c:pt idx="87">
                <c:v>10</c:v>
              </c:pt>
              <c:pt idx="88">
                <c:v>11</c:v>
              </c:pt>
              <c:pt idx="89">
                <c:v>11</c:v>
              </c:pt>
              <c:pt idx="90">
                <c:v>11</c:v>
              </c:pt>
              <c:pt idx="91">
                <c:v>11</c:v>
              </c:pt>
              <c:pt idx="92">
                <c:v>11</c:v>
              </c:pt>
              <c:pt idx="93">
                <c:v>11</c:v>
              </c:pt>
              <c:pt idx="94">
                <c:v>11</c:v>
              </c:pt>
              <c:pt idx="95">
                <c:v>11</c:v>
              </c:pt>
            </c:numLit>
          </c:xVal>
          <c:yVal>
            <c:numLit>
              <c:formatCode>General</c:formatCode>
              <c:ptCount val="96"/>
              <c:pt idx="0">
                <c:v>81.7</c:v>
              </c:pt>
              <c:pt idx="1">
                <c:v>84.5</c:v>
              </c:pt>
              <c:pt idx="2">
                <c:v>91.2</c:v>
              </c:pt>
              <c:pt idx="3">
                <c:v>83.4</c:v>
              </c:pt>
              <c:pt idx="4">
                <c:v>84.2</c:v>
              </c:pt>
              <c:pt idx="5">
                <c:v>92.5</c:v>
              </c:pt>
              <c:pt idx="6">
                <c:v>88.6</c:v>
              </c:pt>
              <c:pt idx="7">
                <c:v>90</c:v>
              </c:pt>
              <c:pt idx="8">
                <c:v>75.3</c:v>
              </c:pt>
              <c:pt idx="9">
                <c:v>83.3</c:v>
              </c:pt>
              <c:pt idx="10">
                <c:v>94.4</c:v>
              </c:pt>
              <c:pt idx="11">
                <c:v>81.099999999999994</c:v>
              </c:pt>
              <c:pt idx="12">
                <c:v>82.3</c:v>
              </c:pt>
              <c:pt idx="13">
                <c:v>85.1</c:v>
              </c:pt>
              <c:pt idx="14">
                <c:v>90.2</c:v>
              </c:pt>
              <c:pt idx="15">
                <c:v>88.9</c:v>
              </c:pt>
              <c:pt idx="16">
                <c:v>78.8</c:v>
              </c:pt>
              <c:pt idx="17">
                <c:v>92.4</c:v>
              </c:pt>
              <c:pt idx="18">
                <c:v>83.2</c:v>
              </c:pt>
              <c:pt idx="19">
                <c:v>90.4</c:v>
              </c:pt>
              <c:pt idx="20">
                <c:v>85.4</c:v>
              </c:pt>
              <c:pt idx="21">
                <c:v>96.6</c:v>
              </c:pt>
              <c:pt idx="22">
                <c:v>95.6</c:v>
              </c:pt>
              <c:pt idx="23">
                <c:v>89.8</c:v>
              </c:pt>
              <c:pt idx="24">
                <c:v>81.900000000000006</c:v>
              </c:pt>
              <c:pt idx="25">
                <c:v>85.3</c:v>
              </c:pt>
              <c:pt idx="26">
                <c:v>79.3</c:v>
              </c:pt>
              <c:pt idx="27">
                <c:v>84.8</c:v>
              </c:pt>
              <c:pt idx="28">
                <c:v>86.7</c:v>
              </c:pt>
              <c:pt idx="29">
                <c:v>93.1</c:v>
              </c:pt>
              <c:pt idx="30">
                <c:v>95.3</c:v>
              </c:pt>
              <c:pt idx="31">
                <c:v>86.2</c:v>
              </c:pt>
              <c:pt idx="32">
                <c:v>83.9</c:v>
              </c:pt>
              <c:pt idx="33">
                <c:v>88.5</c:v>
              </c:pt>
              <c:pt idx="34">
                <c:v>88.6</c:v>
              </c:pt>
              <c:pt idx="35">
                <c:v>90.2</c:v>
              </c:pt>
              <c:pt idx="36">
                <c:v>84.1</c:v>
              </c:pt>
              <c:pt idx="37">
                <c:v>92.7</c:v>
              </c:pt>
              <c:pt idx="38">
                <c:v>92.7</c:v>
              </c:pt>
              <c:pt idx="39">
                <c:v>86.1</c:v>
              </c:pt>
              <c:pt idx="40">
                <c:v>80</c:v>
              </c:pt>
              <c:pt idx="41">
                <c:v>87.5</c:v>
              </c:pt>
              <c:pt idx="42">
                <c:v>89.1</c:v>
              </c:pt>
              <c:pt idx="43">
                <c:v>84.7</c:v>
              </c:pt>
              <c:pt idx="44">
                <c:v>82.8</c:v>
              </c:pt>
              <c:pt idx="45">
                <c:v>89.4</c:v>
              </c:pt>
              <c:pt idx="46">
                <c:v>90.7</c:v>
              </c:pt>
              <c:pt idx="47">
                <c:v>91.3</c:v>
              </c:pt>
              <c:pt idx="48">
                <c:v>81.900000000000006</c:v>
              </c:pt>
              <c:pt idx="49">
                <c:v>83.9</c:v>
              </c:pt>
              <c:pt idx="50">
                <c:v>87.9</c:v>
              </c:pt>
              <c:pt idx="51">
                <c:v>85.3</c:v>
              </c:pt>
              <c:pt idx="52">
                <c:v>85.2</c:v>
              </c:pt>
              <c:pt idx="53">
                <c:v>88.9</c:v>
              </c:pt>
              <c:pt idx="54">
                <c:v>92</c:v>
              </c:pt>
              <c:pt idx="55">
                <c:v>93.2</c:v>
              </c:pt>
              <c:pt idx="56">
                <c:v>81.599999999999994</c:v>
              </c:pt>
              <c:pt idx="57">
                <c:v>83.3</c:v>
              </c:pt>
              <c:pt idx="58">
                <c:v>86.4</c:v>
              </c:pt>
              <c:pt idx="59">
                <c:v>85.4</c:v>
              </c:pt>
              <c:pt idx="60">
                <c:v>80.8</c:v>
              </c:pt>
              <c:pt idx="61">
                <c:v>84.4</c:v>
              </c:pt>
              <c:pt idx="62">
                <c:v>91</c:v>
              </c:pt>
              <c:pt idx="63">
                <c:v>90.8</c:v>
              </c:pt>
              <c:pt idx="64">
                <c:v>79.5</c:v>
              </c:pt>
              <c:pt idx="65">
                <c:v>80.8</c:v>
              </c:pt>
              <c:pt idx="66">
                <c:v>87.2</c:v>
              </c:pt>
              <c:pt idx="67">
                <c:v>82.4</c:v>
              </c:pt>
              <c:pt idx="68">
                <c:v>83</c:v>
              </c:pt>
              <c:pt idx="69">
                <c:v>81.2</c:v>
              </c:pt>
              <c:pt idx="70">
                <c:v>96.1</c:v>
              </c:pt>
              <c:pt idx="71">
                <c:v>86.1</c:v>
              </c:pt>
              <c:pt idx="72">
                <c:v>84</c:v>
              </c:pt>
              <c:pt idx="73">
                <c:v>81.3</c:v>
              </c:pt>
              <c:pt idx="74">
                <c:v>89</c:v>
              </c:pt>
              <c:pt idx="75">
                <c:v>88.7</c:v>
              </c:pt>
              <c:pt idx="76">
                <c:v>88.2</c:v>
              </c:pt>
              <c:pt idx="77">
                <c:v>82.1</c:v>
              </c:pt>
              <c:pt idx="78">
                <c:v>92.1</c:v>
              </c:pt>
              <c:pt idx="79">
                <c:v>90.8</c:v>
              </c:pt>
              <c:pt idx="80">
                <c:v>86.4</c:v>
              </c:pt>
              <c:pt idx="81">
                <c:v>81.7</c:v>
              </c:pt>
              <c:pt idx="82">
                <c:v>88.4</c:v>
              </c:pt>
              <c:pt idx="83">
                <c:v>87.1</c:v>
              </c:pt>
              <c:pt idx="84">
                <c:v>92.6</c:v>
              </c:pt>
              <c:pt idx="85">
                <c:v>87.6</c:v>
              </c:pt>
              <c:pt idx="86">
                <c:v>94.2</c:v>
              </c:pt>
              <c:pt idx="87">
                <c:v>91.6</c:v>
              </c:pt>
              <c:pt idx="88">
                <c:v>90.1</c:v>
              </c:pt>
              <c:pt idx="89">
                <c:v>81.099999999999994</c:v>
              </c:pt>
              <c:pt idx="90">
                <c:v>92.4</c:v>
              </c:pt>
              <c:pt idx="91">
                <c:v>86.8</c:v>
              </c:pt>
              <c:pt idx="92">
                <c:v>91.2</c:v>
              </c:pt>
              <c:pt idx="93">
                <c:v>93.9</c:v>
              </c:pt>
              <c:pt idx="94">
                <c:v>96.1</c:v>
              </c:pt>
              <c:pt idx="95">
                <c:v>92.1</c:v>
              </c:pt>
            </c:numLit>
          </c:yVal>
          <c:smooth val="0"/>
          <c:extLst>
            <c:ext xmlns:c16="http://schemas.microsoft.com/office/drawing/2014/chart" uri="{C3380CC4-5D6E-409C-BE32-E72D297353CC}">
              <c16:uniqueId val="{00000005-8A61-4838-820D-7266789B4AD8}"/>
            </c:ext>
          </c:extLst>
        </c:ser>
        <c:ser>
          <c:idx val="3"/>
          <c:order val="3"/>
          <c:tx>
            <c:v>Before-1</c:v>
          </c:tx>
          <c:spPr>
            <a:ln w="28575">
              <a:noFill/>
            </a:ln>
          </c:spPr>
          <c:marker>
            <c:symbol val="x"/>
            <c:size val="2"/>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70"/>
              <c:pt idx="0">
                <c:v>-3</c:v>
              </c:pt>
              <c:pt idx="1">
                <c:v>-1</c:v>
              </c:pt>
              <c:pt idx="2">
                <c:v>-2</c:v>
              </c:pt>
              <c:pt idx="3">
                <c:v>-3</c:v>
              </c:pt>
              <c:pt idx="4">
                <c:v>-3</c:v>
              </c:pt>
              <c:pt idx="5">
                <c:v>-3</c:v>
              </c:pt>
              <c:pt idx="6">
                <c:v>-3</c:v>
              </c:pt>
              <c:pt idx="7">
                <c:v>-3</c:v>
              </c:pt>
              <c:pt idx="8">
                <c:v>-4</c:v>
              </c:pt>
              <c:pt idx="9">
                <c:v>-3</c:v>
              </c:pt>
              <c:pt idx="10">
                <c:v>-3</c:v>
              </c:pt>
              <c:pt idx="11">
                <c:v>-3</c:v>
              </c:pt>
              <c:pt idx="12">
                <c:v>-3</c:v>
              </c:pt>
              <c:pt idx="13">
                <c:v>-3</c:v>
              </c:pt>
              <c:pt idx="14">
                <c:v>-3</c:v>
              </c:pt>
              <c:pt idx="15">
                <c:v>-3</c:v>
              </c:pt>
              <c:pt idx="16">
                <c:v>-2</c:v>
              </c:pt>
              <c:pt idx="17">
                <c:v>-3</c:v>
              </c:pt>
              <c:pt idx="18">
                <c:v>-4</c:v>
              </c:pt>
              <c:pt idx="19">
                <c:v>-4</c:v>
              </c:pt>
              <c:pt idx="20">
                <c:v>-3</c:v>
              </c:pt>
              <c:pt idx="21">
                <c:v>-3</c:v>
              </c:pt>
              <c:pt idx="22">
                <c:v>-2</c:v>
              </c:pt>
              <c:pt idx="23">
                <c:v>-3</c:v>
              </c:pt>
              <c:pt idx="24">
                <c:v>-2</c:v>
              </c:pt>
              <c:pt idx="25">
                <c:v>-1</c:v>
              </c:pt>
              <c:pt idx="26">
                <c:v>-2</c:v>
              </c:pt>
              <c:pt idx="27">
                <c:v>-2</c:v>
              </c:pt>
              <c:pt idx="28">
                <c:v>-2</c:v>
              </c:pt>
              <c:pt idx="29">
                <c:v>-2</c:v>
              </c:pt>
              <c:pt idx="30">
                <c:v>-2</c:v>
              </c:pt>
              <c:pt idx="31">
                <c:v>-3</c:v>
              </c:pt>
              <c:pt idx="32">
                <c:v>-2</c:v>
              </c:pt>
              <c:pt idx="33">
                <c:v>-2</c:v>
              </c:pt>
              <c:pt idx="34">
                <c:v>-2</c:v>
              </c:pt>
              <c:pt idx="35">
                <c:v>-2</c:v>
              </c:pt>
              <c:pt idx="36">
                <c:v>-2</c:v>
              </c:pt>
              <c:pt idx="37">
                <c:v>-2</c:v>
              </c:pt>
              <c:pt idx="38">
                <c:v>-2</c:v>
              </c:pt>
              <c:pt idx="39">
                <c:v>-1</c:v>
              </c:pt>
              <c:pt idx="40">
                <c:v>-2</c:v>
              </c:pt>
              <c:pt idx="41">
                <c:v>-3</c:v>
              </c:pt>
              <c:pt idx="42">
                <c:v>-3</c:v>
              </c:pt>
              <c:pt idx="43">
                <c:v>-2</c:v>
              </c:pt>
              <c:pt idx="44">
                <c:v>-2</c:v>
              </c:pt>
              <c:pt idx="45">
                <c:v>-1</c:v>
              </c:pt>
              <c:pt idx="46">
                <c:v>-2</c:v>
              </c:pt>
              <c:pt idx="47">
                <c:v>-1</c:v>
              </c:pt>
              <c:pt idx="48">
                <c:v>-1</c:v>
              </c:pt>
              <c:pt idx="49">
                <c:v>-1</c:v>
              </c:pt>
              <c:pt idx="50">
                <c:v>-1</c:v>
              </c:pt>
              <c:pt idx="51">
                <c:v>-1</c:v>
              </c:pt>
              <c:pt idx="52">
                <c:v>-1</c:v>
              </c:pt>
              <c:pt idx="53">
                <c:v>-2</c:v>
              </c:pt>
              <c:pt idx="54">
                <c:v>-1</c:v>
              </c:pt>
              <c:pt idx="55">
                <c:v>-1</c:v>
              </c:pt>
              <c:pt idx="56">
                <c:v>-1</c:v>
              </c:pt>
              <c:pt idx="57">
                <c:v>-1</c:v>
              </c:pt>
              <c:pt idx="58">
                <c:v>-1</c:v>
              </c:pt>
              <c:pt idx="59">
                <c:v>-1</c:v>
              </c:pt>
              <c:pt idx="60">
                <c:v>-1</c:v>
              </c:pt>
              <c:pt idx="61">
                <c:v>-1</c:v>
              </c:pt>
              <c:pt idx="62">
                <c:v>-2</c:v>
              </c:pt>
              <c:pt idx="63">
                <c:v>-2</c:v>
              </c:pt>
              <c:pt idx="64">
                <c:v>-1</c:v>
              </c:pt>
              <c:pt idx="65">
                <c:v>-1</c:v>
              </c:pt>
              <c:pt idx="66">
                <c:v>-1</c:v>
              </c:pt>
              <c:pt idx="67">
                <c:v>-1</c:v>
              </c:pt>
              <c:pt idx="68">
                <c:v>-1</c:v>
              </c:pt>
              <c:pt idx="69">
                <c:v>-1</c:v>
              </c:pt>
            </c:numLit>
          </c:xVal>
          <c:yVal>
            <c:numLit>
              <c:formatCode>General</c:formatCode>
              <c:ptCount val="70"/>
              <c:pt idx="0">
                <c:v>73.599999999999994</c:v>
              </c:pt>
              <c:pt idx="1">
                <c:v>82.9</c:v>
              </c:pt>
              <c:pt idx="2">
                <c:v>86.9</c:v>
              </c:pt>
              <c:pt idx="3">
                <c:v>92.5</c:v>
              </c:pt>
              <c:pt idx="4">
                <c:v>87.3</c:v>
              </c:pt>
              <c:pt idx="5">
                <c:v>76.099999999999994</c:v>
              </c:pt>
              <c:pt idx="6">
                <c:v>89.7</c:v>
              </c:pt>
              <c:pt idx="7">
                <c:v>78.400000000000006</c:v>
              </c:pt>
              <c:pt idx="8">
                <c:v>85.2</c:v>
              </c:pt>
              <c:pt idx="9">
                <c:v>82.5</c:v>
              </c:pt>
              <c:pt idx="10">
                <c:v>71.3</c:v>
              </c:pt>
              <c:pt idx="11">
                <c:v>79.599999999999994</c:v>
              </c:pt>
              <c:pt idx="12">
                <c:v>73.5</c:v>
              </c:pt>
              <c:pt idx="13">
                <c:v>85.2</c:v>
              </c:pt>
              <c:pt idx="14">
                <c:v>61.8</c:v>
              </c:pt>
              <c:pt idx="15">
                <c:v>81</c:v>
              </c:pt>
              <c:pt idx="16">
                <c:v>76.400000000000006</c:v>
              </c:pt>
              <c:pt idx="17">
                <c:v>86.4</c:v>
              </c:pt>
              <c:pt idx="18">
                <c:v>84.6</c:v>
              </c:pt>
              <c:pt idx="19">
                <c:v>74</c:v>
              </c:pt>
              <c:pt idx="20">
                <c:v>81.5</c:v>
              </c:pt>
              <c:pt idx="21">
                <c:v>80.400000000000006</c:v>
              </c:pt>
              <c:pt idx="22">
                <c:v>75.3</c:v>
              </c:pt>
              <c:pt idx="23">
                <c:v>82.7</c:v>
              </c:pt>
              <c:pt idx="24">
                <c:v>69.400000000000006</c:v>
              </c:pt>
              <c:pt idx="25">
                <c:v>93</c:v>
              </c:pt>
              <c:pt idx="26">
                <c:v>84.8</c:v>
              </c:pt>
              <c:pt idx="27">
                <c:v>89.6</c:v>
              </c:pt>
              <c:pt idx="28">
                <c:v>74.599999999999994</c:v>
              </c:pt>
              <c:pt idx="29">
                <c:v>91.1</c:v>
              </c:pt>
              <c:pt idx="30">
                <c:v>78.599999999999994</c:v>
              </c:pt>
              <c:pt idx="31">
                <c:v>90.4</c:v>
              </c:pt>
              <c:pt idx="32">
                <c:v>83.3</c:v>
              </c:pt>
              <c:pt idx="33">
                <c:v>69.099999999999994</c:v>
              </c:pt>
              <c:pt idx="34">
                <c:v>84</c:v>
              </c:pt>
              <c:pt idx="35">
                <c:v>75.7</c:v>
              </c:pt>
              <c:pt idx="36">
                <c:v>85.5</c:v>
              </c:pt>
              <c:pt idx="37">
                <c:v>67.400000000000006</c:v>
              </c:pt>
              <c:pt idx="38">
                <c:v>77.400000000000006</c:v>
              </c:pt>
              <c:pt idx="39">
                <c:v>73.5</c:v>
              </c:pt>
              <c:pt idx="40">
                <c:v>80.7</c:v>
              </c:pt>
              <c:pt idx="41">
                <c:v>85.6</c:v>
              </c:pt>
              <c:pt idx="42">
                <c:v>73.8</c:v>
              </c:pt>
              <c:pt idx="43">
                <c:v>87.9</c:v>
              </c:pt>
              <c:pt idx="44">
                <c:v>82.5</c:v>
              </c:pt>
              <c:pt idx="45">
                <c:v>77.2</c:v>
              </c:pt>
              <c:pt idx="46">
                <c:v>82.9</c:v>
              </c:pt>
              <c:pt idx="47">
                <c:v>82.9</c:v>
              </c:pt>
              <c:pt idx="48">
                <c:v>81.7</c:v>
              </c:pt>
              <c:pt idx="49">
                <c:v>87.2</c:v>
              </c:pt>
              <c:pt idx="50">
                <c:v>80.099999999999994</c:v>
              </c:pt>
              <c:pt idx="51">
                <c:v>87.8</c:v>
              </c:pt>
              <c:pt idx="52">
                <c:v>79.599999999999994</c:v>
              </c:pt>
              <c:pt idx="53">
                <c:v>85.5</c:v>
              </c:pt>
              <c:pt idx="54">
                <c:v>83.8</c:v>
              </c:pt>
              <c:pt idx="55">
                <c:v>65.5</c:v>
              </c:pt>
              <c:pt idx="56">
                <c:v>81.2</c:v>
              </c:pt>
              <c:pt idx="57">
                <c:v>78.400000000000006</c:v>
              </c:pt>
              <c:pt idx="58">
                <c:v>89.5</c:v>
              </c:pt>
              <c:pt idx="59">
                <c:v>67.8</c:v>
              </c:pt>
              <c:pt idx="60">
                <c:v>79.099999999999994</c:v>
              </c:pt>
              <c:pt idx="61">
                <c:v>87.8</c:v>
              </c:pt>
              <c:pt idx="62">
                <c:v>84.4</c:v>
              </c:pt>
              <c:pt idx="63">
                <c:v>72.8</c:v>
              </c:pt>
              <c:pt idx="64">
                <c:v>78.3</c:v>
              </c:pt>
              <c:pt idx="65">
                <c:v>74.7</c:v>
              </c:pt>
              <c:pt idx="66">
                <c:v>80.2</c:v>
              </c:pt>
              <c:pt idx="67">
                <c:v>87.3</c:v>
              </c:pt>
              <c:pt idx="68">
                <c:v>82</c:v>
              </c:pt>
              <c:pt idx="69">
                <c:v>77.5</c:v>
              </c:pt>
            </c:numLit>
          </c:yVal>
          <c:smooth val="0"/>
          <c:extLst>
            <c:ext xmlns:c16="http://schemas.microsoft.com/office/drawing/2014/chart" uri="{C3380CC4-5D6E-409C-BE32-E72D297353CC}">
              <c16:uniqueId val="{00000007-8A61-4838-820D-7266789B4AD8}"/>
            </c:ext>
          </c:extLst>
        </c:ser>
        <c:ser>
          <c:idx val="4"/>
          <c:order val="4"/>
          <c:tx>
            <c:v>Before-2</c:v>
          </c:tx>
          <c:spPr>
            <a:ln w="28575">
              <a:noFill/>
            </a:ln>
          </c:spPr>
          <c:marker>
            <c:symbol val="diamond"/>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156"/>
              <c:pt idx="0">
                <c:v>-10</c:v>
              </c:pt>
              <c:pt idx="1">
                <c:v>-11</c:v>
              </c:pt>
              <c:pt idx="2">
                <c:v>-10</c:v>
              </c:pt>
              <c:pt idx="3">
                <c:v>-9</c:v>
              </c:pt>
              <c:pt idx="4">
                <c:v>-10</c:v>
              </c:pt>
              <c:pt idx="5">
                <c:v>-7</c:v>
              </c:pt>
              <c:pt idx="6">
                <c:v>-6</c:v>
              </c:pt>
              <c:pt idx="7">
                <c:v>-6</c:v>
              </c:pt>
              <c:pt idx="8">
                <c:v>-6</c:v>
              </c:pt>
              <c:pt idx="9">
                <c:v>-5</c:v>
              </c:pt>
              <c:pt idx="10">
                <c:v>-6</c:v>
              </c:pt>
              <c:pt idx="11">
                <c:v>-6</c:v>
              </c:pt>
              <c:pt idx="12">
                <c:v>-12</c:v>
              </c:pt>
              <c:pt idx="13">
                <c:v>-12</c:v>
              </c:pt>
              <c:pt idx="14">
                <c:v>-11</c:v>
              </c:pt>
              <c:pt idx="15">
                <c:v>-8</c:v>
              </c:pt>
              <c:pt idx="16">
                <c:v>-7</c:v>
              </c:pt>
              <c:pt idx="17">
                <c:v>-7</c:v>
              </c:pt>
              <c:pt idx="18">
                <c:v>-7</c:v>
              </c:pt>
              <c:pt idx="19">
                <c:v>-9</c:v>
              </c:pt>
              <c:pt idx="20">
                <c:v>-10</c:v>
              </c:pt>
              <c:pt idx="21">
                <c:v>-9</c:v>
              </c:pt>
              <c:pt idx="22">
                <c:v>-8</c:v>
              </c:pt>
              <c:pt idx="23">
                <c:v>-9</c:v>
              </c:pt>
              <c:pt idx="24">
                <c:v>-6</c:v>
              </c:pt>
              <c:pt idx="25">
                <c:v>-5</c:v>
              </c:pt>
              <c:pt idx="26">
                <c:v>-5</c:v>
              </c:pt>
              <c:pt idx="27">
                <c:v>-5</c:v>
              </c:pt>
              <c:pt idx="28">
                <c:v>-4</c:v>
              </c:pt>
              <c:pt idx="29">
                <c:v>-5</c:v>
              </c:pt>
              <c:pt idx="30">
                <c:v>-5</c:v>
              </c:pt>
              <c:pt idx="31">
                <c:v>-11</c:v>
              </c:pt>
              <c:pt idx="32">
                <c:v>-11</c:v>
              </c:pt>
              <c:pt idx="33">
                <c:v>-10</c:v>
              </c:pt>
              <c:pt idx="34">
                <c:v>-7</c:v>
              </c:pt>
              <c:pt idx="35">
                <c:v>-6</c:v>
              </c:pt>
              <c:pt idx="36">
                <c:v>-6</c:v>
              </c:pt>
              <c:pt idx="37">
                <c:v>-6</c:v>
              </c:pt>
              <c:pt idx="38">
                <c:v>-8</c:v>
              </c:pt>
              <c:pt idx="39">
                <c:v>-9</c:v>
              </c:pt>
              <c:pt idx="40">
                <c:v>-8</c:v>
              </c:pt>
              <c:pt idx="41">
                <c:v>-7</c:v>
              </c:pt>
              <c:pt idx="42">
                <c:v>-8</c:v>
              </c:pt>
              <c:pt idx="43">
                <c:v>-5</c:v>
              </c:pt>
              <c:pt idx="44">
                <c:v>-4</c:v>
              </c:pt>
              <c:pt idx="45">
                <c:v>-4</c:v>
              </c:pt>
              <c:pt idx="46">
                <c:v>-4</c:v>
              </c:pt>
              <c:pt idx="47">
                <c:v>-3</c:v>
              </c:pt>
              <c:pt idx="48">
                <c:v>-4</c:v>
              </c:pt>
              <c:pt idx="49">
                <c:v>-4</c:v>
              </c:pt>
              <c:pt idx="50">
                <c:v>-10</c:v>
              </c:pt>
              <c:pt idx="51">
                <c:v>-10</c:v>
              </c:pt>
              <c:pt idx="52">
                <c:v>-9</c:v>
              </c:pt>
              <c:pt idx="53">
                <c:v>-6</c:v>
              </c:pt>
              <c:pt idx="54">
                <c:v>-5</c:v>
              </c:pt>
              <c:pt idx="55">
                <c:v>-5</c:v>
              </c:pt>
              <c:pt idx="56">
                <c:v>-5</c:v>
              </c:pt>
              <c:pt idx="57">
                <c:v>-7</c:v>
              </c:pt>
              <c:pt idx="58">
                <c:v>-8</c:v>
              </c:pt>
              <c:pt idx="59">
                <c:v>-7</c:v>
              </c:pt>
              <c:pt idx="60">
                <c:v>-6</c:v>
              </c:pt>
              <c:pt idx="61">
                <c:v>-7</c:v>
              </c:pt>
              <c:pt idx="62">
                <c:v>-4</c:v>
              </c:pt>
              <c:pt idx="63">
                <c:v>-3</c:v>
              </c:pt>
              <c:pt idx="64">
                <c:v>-3</c:v>
              </c:pt>
              <c:pt idx="65">
                <c:v>-3</c:v>
              </c:pt>
              <c:pt idx="66">
                <c:v>-2</c:v>
              </c:pt>
              <c:pt idx="67">
                <c:v>-3</c:v>
              </c:pt>
              <c:pt idx="68">
                <c:v>-3</c:v>
              </c:pt>
              <c:pt idx="69">
                <c:v>-9</c:v>
              </c:pt>
              <c:pt idx="70">
                <c:v>-9</c:v>
              </c:pt>
              <c:pt idx="71">
                <c:v>-8</c:v>
              </c:pt>
              <c:pt idx="72">
                <c:v>-5</c:v>
              </c:pt>
              <c:pt idx="73">
                <c:v>-4</c:v>
              </c:pt>
              <c:pt idx="74">
                <c:v>-4</c:v>
              </c:pt>
              <c:pt idx="75">
                <c:v>-4</c:v>
              </c:pt>
              <c:pt idx="76">
                <c:v>-6</c:v>
              </c:pt>
              <c:pt idx="77">
                <c:v>-7</c:v>
              </c:pt>
              <c:pt idx="78">
                <c:v>-6</c:v>
              </c:pt>
              <c:pt idx="79">
                <c:v>-5</c:v>
              </c:pt>
              <c:pt idx="80">
                <c:v>-6</c:v>
              </c:pt>
              <c:pt idx="81">
                <c:v>-3</c:v>
              </c:pt>
              <c:pt idx="82">
                <c:v>-2</c:v>
              </c:pt>
              <c:pt idx="83">
                <c:v>-2</c:v>
              </c:pt>
              <c:pt idx="84">
                <c:v>-2</c:v>
              </c:pt>
              <c:pt idx="85">
                <c:v>-1</c:v>
              </c:pt>
              <c:pt idx="86">
                <c:v>-2</c:v>
              </c:pt>
              <c:pt idx="87">
                <c:v>-2</c:v>
              </c:pt>
              <c:pt idx="88">
                <c:v>-8</c:v>
              </c:pt>
              <c:pt idx="89">
                <c:v>-8</c:v>
              </c:pt>
              <c:pt idx="90">
                <c:v>-7</c:v>
              </c:pt>
              <c:pt idx="91">
                <c:v>-4</c:v>
              </c:pt>
              <c:pt idx="92">
                <c:v>-3</c:v>
              </c:pt>
              <c:pt idx="93">
                <c:v>-3</c:v>
              </c:pt>
              <c:pt idx="94">
                <c:v>-3</c:v>
              </c:pt>
              <c:pt idx="95">
                <c:v>-5</c:v>
              </c:pt>
              <c:pt idx="96">
                <c:v>-6</c:v>
              </c:pt>
              <c:pt idx="97">
                <c:v>-5</c:v>
              </c:pt>
              <c:pt idx="98">
                <c:v>-4</c:v>
              </c:pt>
              <c:pt idx="99">
                <c:v>-5</c:v>
              </c:pt>
              <c:pt idx="100">
                <c:v>-2</c:v>
              </c:pt>
              <c:pt idx="101">
                <c:v>-1</c:v>
              </c:pt>
              <c:pt idx="102">
                <c:v>-1</c:v>
              </c:pt>
              <c:pt idx="103">
                <c:v>-1</c:v>
              </c:pt>
              <c:pt idx="104">
                <c:v>-1</c:v>
              </c:pt>
              <c:pt idx="105">
                <c:v>-1</c:v>
              </c:pt>
              <c:pt idx="106">
                <c:v>-7</c:v>
              </c:pt>
              <c:pt idx="107">
                <c:v>-7</c:v>
              </c:pt>
              <c:pt idx="108">
                <c:v>-6</c:v>
              </c:pt>
              <c:pt idx="109">
                <c:v>-3</c:v>
              </c:pt>
              <c:pt idx="110">
                <c:v>-2</c:v>
              </c:pt>
              <c:pt idx="111">
                <c:v>-2</c:v>
              </c:pt>
              <c:pt idx="112">
                <c:v>-2</c:v>
              </c:pt>
              <c:pt idx="113">
                <c:v>-4</c:v>
              </c:pt>
              <c:pt idx="114">
                <c:v>-5</c:v>
              </c:pt>
              <c:pt idx="115">
                <c:v>-4</c:v>
              </c:pt>
              <c:pt idx="116">
                <c:v>-3</c:v>
              </c:pt>
              <c:pt idx="117">
                <c:v>-4</c:v>
              </c:pt>
              <c:pt idx="118">
                <c:v>-1</c:v>
              </c:pt>
              <c:pt idx="119">
                <c:v>-6</c:v>
              </c:pt>
              <c:pt idx="120">
                <c:v>-6</c:v>
              </c:pt>
              <c:pt idx="121">
                <c:v>-5</c:v>
              </c:pt>
              <c:pt idx="122">
                <c:v>-2</c:v>
              </c:pt>
              <c:pt idx="123">
                <c:v>-1</c:v>
              </c:pt>
              <c:pt idx="124">
                <c:v>-1</c:v>
              </c:pt>
              <c:pt idx="125">
                <c:v>-1</c:v>
              </c:pt>
              <c:pt idx="126">
                <c:v>-3</c:v>
              </c:pt>
              <c:pt idx="127">
                <c:v>-4</c:v>
              </c:pt>
              <c:pt idx="128">
                <c:v>-3</c:v>
              </c:pt>
              <c:pt idx="129">
                <c:v>-2</c:v>
              </c:pt>
              <c:pt idx="130">
                <c:v>-3</c:v>
              </c:pt>
              <c:pt idx="131">
                <c:v>-5</c:v>
              </c:pt>
              <c:pt idx="132">
                <c:v>-5</c:v>
              </c:pt>
              <c:pt idx="133">
                <c:v>-4</c:v>
              </c:pt>
              <c:pt idx="134">
                <c:v>-1</c:v>
              </c:pt>
              <c:pt idx="135">
                <c:v>-2</c:v>
              </c:pt>
              <c:pt idx="136">
                <c:v>-3</c:v>
              </c:pt>
              <c:pt idx="137">
                <c:v>-2</c:v>
              </c:pt>
              <c:pt idx="138">
                <c:v>-1</c:v>
              </c:pt>
              <c:pt idx="139">
                <c:v>-2</c:v>
              </c:pt>
              <c:pt idx="140">
                <c:v>-4</c:v>
              </c:pt>
              <c:pt idx="141">
                <c:v>-4</c:v>
              </c:pt>
              <c:pt idx="142">
                <c:v>-3</c:v>
              </c:pt>
              <c:pt idx="143">
                <c:v>-1</c:v>
              </c:pt>
              <c:pt idx="144">
                <c:v>-2</c:v>
              </c:pt>
              <c:pt idx="145">
                <c:v>-1</c:v>
              </c:pt>
              <c:pt idx="146">
                <c:v>-1</c:v>
              </c:pt>
              <c:pt idx="147">
                <c:v>-3</c:v>
              </c:pt>
              <c:pt idx="148">
                <c:v>-3</c:v>
              </c:pt>
              <c:pt idx="149">
                <c:v>-2</c:v>
              </c:pt>
              <c:pt idx="150">
                <c:v>-1</c:v>
              </c:pt>
              <c:pt idx="151">
                <c:v>-2</c:v>
              </c:pt>
              <c:pt idx="152">
                <c:v>-2</c:v>
              </c:pt>
              <c:pt idx="153">
                <c:v>-1</c:v>
              </c:pt>
              <c:pt idx="154">
                <c:v>-1</c:v>
              </c:pt>
              <c:pt idx="155">
                <c:v>-1</c:v>
              </c:pt>
            </c:numLit>
          </c:xVal>
          <c:yVal>
            <c:numLit>
              <c:formatCode>General</c:formatCode>
              <c:ptCount val="156"/>
              <c:pt idx="0">
                <c:v>61.5</c:v>
              </c:pt>
              <c:pt idx="1">
                <c:v>77.400000000000006</c:v>
              </c:pt>
              <c:pt idx="2">
                <c:v>78.3</c:v>
              </c:pt>
              <c:pt idx="3">
                <c:v>80.5</c:v>
              </c:pt>
              <c:pt idx="4">
                <c:v>80.2</c:v>
              </c:pt>
              <c:pt idx="5">
                <c:v>69.099999999999994</c:v>
              </c:pt>
              <c:pt idx="6">
                <c:v>88.2</c:v>
              </c:pt>
              <c:pt idx="7">
                <c:v>87</c:v>
              </c:pt>
              <c:pt idx="8">
                <c:v>83.1</c:v>
              </c:pt>
              <c:pt idx="9">
                <c:v>80.900000000000006</c:v>
              </c:pt>
              <c:pt idx="10">
                <c:v>78.400000000000006</c:v>
              </c:pt>
              <c:pt idx="11">
                <c:v>78.400000000000006</c:v>
              </c:pt>
              <c:pt idx="12">
                <c:v>81.900000000000006</c:v>
              </c:pt>
              <c:pt idx="13">
                <c:v>85.6</c:v>
              </c:pt>
              <c:pt idx="14">
                <c:v>66.099999999999994</c:v>
              </c:pt>
              <c:pt idx="15">
                <c:v>71.099999999999994</c:v>
              </c:pt>
              <c:pt idx="16">
                <c:v>88.4</c:v>
              </c:pt>
              <c:pt idx="17">
                <c:v>75.7</c:v>
              </c:pt>
              <c:pt idx="18">
                <c:v>74.2</c:v>
              </c:pt>
              <c:pt idx="19">
                <c:v>69.3</c:v>
              </c:pt>
              <c:pt idx="20">
                <c:v>77.8</c:v>
              </c:pt>
              <c:pt idx="21">
                <c:v>74.400000000000006</c:v>
              </c:pt>
              <c:pt idx="22">
                <c:v>71.400000000000006</c:v>
              </c:pt>
              <c:pt idx="23">
                <c:v>77</c:v>
              </c:pt>
              <c:pt idx="24">
                <c:v>75</c:v>
              </c:pt>
              <c:pt idx="25">
                <c:v>87.9</c:v>
              </c:pt>
              <c:pt idx="26">
                <c:v>85.3</c:v>
              </c:pt>
              <c:pt idx="27">
                <c:v>87.3</c:v>
              </c:pt>
              <c:pt idx="28">
                <c:v>81</c:v>
              </c:pt>
              <c:pt idx="29">
                <c:v>85.2</c:v>
              </c:pt>
              <c:pt idx="30">
                <c:v>80.400000000000006</c:v>
              </c:pt>
              <c:pt idx="31">
                <c:v>77.5</c:v>
              </c:pt>
              <c:pt idx="32">
                <c:v>85.2</c:v>
              </c:pt>
              <c:pt idx="33">
                <c:v>73</c:v>
              </c:pt>
              <c:pt idx="34">
                <c:v>75</c:v>
              </c:pt>
              <c:pt idx="35">
                <c:v>83.5</c:v>
              </c:pt>
              <c:pt idx="36">
                <c:v>74.400000000000006</c:v>
              </c:pt>
              <c:pt idx="37">
                <c:v>84.6</c:v>
              </c:pt>
              <c:pt idx="38">
                <c:v>62.8</c:v>
              </c:pt>
              <c:pt idx="39">
                <c:v>76.7</c:v>
              </c:pt>
              <c:pt idx="40">
                <c:v>77</c:v>
              </c:pt>
              <c:pt idx="41">
                <c:v>91.7</c:v>
              </c:pt>
              <c:pt idx="42">
                <c:v>74.7</c:v>
              </c:pt>
              <c:pt idx="43">
                <c:v>73.3</c:v>
              </c:pt>
              <c:pt idx="44">
                <c:v>89</c:v>
              </c:pt>
              <c:pt idx="45">
                <c:v>82.5</c:v>
              </c:pt>
              <c:pt idx="46">
                <c:v>83.9</c:v>
              </c:pt>
              <c:pt idx="47">
                <c:v>85</c:v>
              </c:pt>
              <c:pt idx="48">
                <c:v>76.900000000000006</c:v>
              </c:pt>
              <c:pt idx="49">
                <c:v>81.599999999999994</c:v>
              </c:pt>
              <c:pt idx="50">
                <c:v>80.8</c:v>
              </c:pt>
              <c:pt idx="51">
                <c:v>88.4</c:v>
              </c:pt>
              <c:pt idx="52">
                <c:v>77.099999999999994</c:v>
              </c:pt>
              <c:pt idx="53">
                <c:v>79.400000000000006</c:v>
              </c:pt>
              <c:pt idx="54">
                <c:v>81.400000000000006</c:v>
              </c:pt>
              <c:pt idx="55">
                <c:v>79.900000000000006</c:v>
              </c:pt>
              <c:pt idx="56">
                <c:v>73.099999999999994</c:v>
              </c:pt>
              <c:pt idx="57">
                <c:v>73.5</c:v>
              </c:pt>
              <c:pt idx="58">
                <c:v>72.8</c:v>
              </c:pt>
              <c:pt idx="59">
                <c:v>74.900000000000006</c:v>
              </c:pt>
              <c:pt idx="60">
                <c:v>92.5</c:v>
              </c:pt>
              <c:pt idx="61">
                <c:v>80.2</c:v>
              </c:pt>
              <c:pt idx="62">
                <c:v>70</c:v>
              </c:pt>
              <c:pt idx="63">
                <c:v>89.9</c:v>
              </c:pt>
              <c:pt idx="64">
                <c:v>85.4</c:v>
              </c:pt>
              <c:pt idx="65">
                <c:v>92.1</c:v>
              </c:pt>
              <c:pt idx="66">
                <c:v>82.7</c:v>
              </c:pt>
              <c:pt idx="67">
                <c:v>78.8</c:v>
              </c:pt>
              <c:pt idx="68">
                <c:v>82.9</c:v>
              </c:pt>
              <c:pt idx="69">
                <c:v>67.8</c:v>
              </c:pt>
              <c:pt idx="70">
                <c:v>88.7</c:v>
              </c:pt>
              <c:pt idx="71">
                <c:v>75.5</c:v>
              </c:pt>
              <c:pt idx="72">
                <c:v>80.400000000000006</c:v>
              </c:pt>
              <c:pt idx="73">
                <c:v>85.1</c:v>
              </c:pt>
              <c:pt idx="74">
                <c:v>77.099999999999994</c:v>
              </c:pt>
              <c:pt idx="75">
                <c:v>85.6</c:v>
              </c:pt>
              <c:pt idx="76">
                <c:v>69.8</c:v>
              </c:pt>
              <c:pt idx="77">
                <c:v>75.8</c:v>
              </c:pt>
              <c:pt idx="78">
                <c:v>69.599999999999994</c:v>
              </c:pt>
              <c:pt idx="79">
                <c:v>91.4</c:v>
              </c:pt>
              <c:pt idx="80">
                <c:v>82.4</c:v>
              </c:pt>
              <c:pt idx="81">
                <c:v>81.900000000000006</c:v>
              </c:pt>
              <c:pt idx="82">
                <c:v>88.7</c:v>
              </c:pt>
              <c:pt idx="83">
                <c:v>86.3</c:v>
              </c:pt>
              <c:pt idx="84">
                <c:v>88</c:v>
              </c:pt>
              <c:pt idx="85">
                <c:v>84.5</c:v>
              </c:pt>
              <c:pt idx="86">
                <c:v>77.900000000000006</c:v>
              </c:pt>
              <c:pt idx="87">
                <c:v>82.2</c:v>
              </c:pt>
              <c:pt idx="88">
                <c:v>74.7</c:v>
              </c:pt>
              <c:pt idx="89">
                <c:v>89.8</c:v>
              </c:pt>
              <c:pt idx="90">
                <c:v>75.7</c:v>
              </c:pt>
              <c:pt idx="91">
                <c:v>80.5</c:v>
              </c:pt>
              <c:pt idx="92">
                <c:v>86.1</c:v>
              </c:pt>
              <c:pt idx="93">
                <c:v>75.8</c:v>
              </c:pt>
              <c:pt idx="94">
                <c:v>79.599999999999994</c:v>
              </c:pt>
              <c:pt idx="95">
                <c:v>59.9</c:v>
              </c:pt>
              <c:pt idx="96">
                <c:v>81.400000000000006</c:v>
              </c:pt>
              <c:pt idx="97">
                <c:v>72.3</c:v>
              </c:pt>
              <c:pt idx="98">
                <c:v>86.9</c:v>
              </c:pt>
              <c:pt idx="99">
                <c:v>83.2</c:v>
              </c:pt>
              <c:pt idx="100">
                <c:v>79.5</c:v>
              </c:pt>
              <c:pt idx="101">
                <c:v>88.3</c:v>
              </c:pt>
              <c:pt idx="102">
                <c:v>78.7</c:v>
              </c:pt>
              <c:pt idx="103">
                <c:v>86.6</c:v>
              </c:pt>
              <c:pt idx="104">
                <c:v>74.900000000000006</c:v>
              </c:pt>
              <c:pt idx="105">
                <c:v>80.599999999999994</c:v>
              </c:pt>
              <c:pt idx="106">
                <c:v>67.5</c:v>
              </c:pt>
              <c:pt idx="107">
                <c:v>90.5</c:v>
              </c:pt>
              <c:pt idx="108">
                <c:v>72.2</c:v>
              </c:pt>
              <c:pt idx="109">
                <c:v>86.7</c:v>
              </c:pt>
              <c:pt idx="110">
                <c:v>88.4</c:v>
              </c:pt>
              <c:pt idx="111">
                <c:v>76.7</c:v>
              </c:pt>
              <c:pt idx="112">
                <c:v>84.3</c:v>
              </c:pt>
              <c:pt idx="113">
                <c:v>71.7</c:v>
              </c:pt>
              <c:pt idx="114">
                <c:v>79.599999999999994</c:v>
              </c:pt>
              <c:pt idx="115">
                <c:v>75.599999999999994</c:v>
              </c:pt>
              <c:pt idx="116">
                <c:v>88.6</c:v>
              </c:pt>
              <c:pt idx="117">
                <c:v>83.6</c:v>
              </c:pt>
              <c:pt idx="118">
                <c:v>80.3</c:v>
              </c:pt>
              <c:pt idx="119">
                <c:v>75.8</c:v>
              </c:pt>
              <c:pt idx="120">
                <c:v>91</c:v>
              </c:pt>
              <c:pt idx="121">
                <c:v>76.8</c:v>
              </c:pt>
              <c:pt idx="122">
                <c:v>86</c:v>
              </c:pt>
              <c:pt idx="123">
                <c:v>89.6</c:v>
              </c:pt>
              <c:pt idx="124">
                <c:v>77.099999999999994</c:v>
              </c:pt>
              <c:pt idx="125">
                <c:v>83.1</c:v>
              </c:pt>
              <c:pt idx="126">
                <c:v>66.099999999999994</c:v>
              </c:pt>
              <c:pt idx="127">
                <c:v>81.8</c:v>
              </c:pt>
              <c:pt idx="128">
                <c:v>77.400000000000006</c:v>
              </c:pt>
              <c:pt idx="129">
                <c:v>85.6</c:v>
              </c:pt>
              <c:pt idx="130">
                <c:v>84.2</c:v>
              </c:pt>
              <c:pt idx="131">
                <c:v>76.7</c:v>
              </c:pt>
              <c:pt idx="132">
                <c:v>91.9</c:v>
              </c:pt>
              <c:pt idx="133">
                <c:v>75.3</c:v>
              </c:pt>
              <c:pt idx="134">
                <c:v>75.599999999999994</c:v>
              </c:pt>
              <c:pt idx="135">
                <c:v>81.5</c:v>
              </c:pt>
              <c:pt idx="136">
                <c:v>79.099999999999994</c:v>
              </c:pt>
              <c:pt idx="137">
                <c:v>75.7</c:v>
              </c:pt>
              <c:pt idx="138">
                <c:v>85.5</c:v>
              </c:pt>
              <c:pt idx="139">
                <c:v>86.4</c:v>
              </c:pt>
              <c:pt idx="140">
                <c:v>78.5</c:v>
              </c:pt>
              <c:pt idx="141">
                <c:v>93.4</c:v>
              </c:pt>
              <c:pt idx="142">
                <c:v>73.099999999999994</c:v>
              </c:pt>
              <c:pt idx="143">
                <c:v>63.8</c:v>
              </c:pt>
              <c:pt idx="144">
                <c:v>85.2</c:v>
              </c:pt>
              <c:pt idx="145">
                <c:v>80.2</c:v>
              </c:pt>
              <c:pt idx="146">
                <c:v>84.7</c:v>
              </c:pt>
              <c:pt idx="147">
                <c:v>82.5</c:v>
              </c:pt>
              <c:pt idx="148">
                <c:v>92.3</c:v>
              </c:pt>
              <c:pt idx="149">
                <c:v>76.400000000000006</c:v>
              </c:pt>
              <c:pt idx="150">
                <c:v>83.1</c:v>
              </c:pt>
              <c:pt idx="151">
                <c:v>84.6</c:v>
              </c:pt>
              <c:pt idx="152">
                <c:v>91.9</c:v>
              </c:pt>
              <c:pt idx="153">
                <c:v>74.900000000000006</c:v>
              </c:pt>
              <c:pt idx="154">
                <c:v>76.5</c:v>
              </c:pt>
              <c:pt idx="155">
                <c:v>91.8</c:v>
              </c:pt>
            </c:numLit>
          </c:yVal>
          <c:smooth val="0"/>
          <c:extLst>
            <c:ext xmlns:c16="http://schemas.microsoft.com/office/drawing/2014/chart" uri="{C3380CC4-5D6E-409C-BE32-E72D297353CC}">
              <c16:uniqueId val="{00000009-8A61-4838-820D-7266789B4AD8}"/>
            </c:ext>
          </c:extLst>
        </c:ser>
        <c:ser>
          <c:idx val="5"/>
          <c:order val="5"/>
          <c:tx>
            <c:v>Before-3</c:v>
          </c:tx>
          <c:spPr>
            <a:ln w="28575">
              <a:noFill/>
            </a:ln>
          </c:spPr>
          <c:marker>
            <c:symbol val="circle"/>
            <c:size val="4"/>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112"/>
              <c:pt idx="0">
                <c:v>-14</c:v>
              </c:pt>
              <c:pt idx="1">
                <c:v>-14</c:v>
              </c:pt>
              <c:pt idx="2">
                <c:v>-14</c:v>
              </c:pt>
              <c:pt idx="3">
                <c:v>-14</c:v>
              </c:pt>
              <c:pt idx="4">
                <c:v>-14</c:v>
              </c:pt>
              <c:pt idx="5">
                <c:v>-14</c:v>
              </c:pt>
              <c:pt idx="6">
                <c:v>-14</c:v>
              </c:pt>
              <c:pt idx="7">
                <c:v>-14</c:v>
              </c:pt>
              <c:pt idx="8">
                <c:v>-13</c:v>
              </c:pt>
              <c:pt idx="9">
                <c:v>-13</c:v>
              </c:pt>
              <c:pt idx="10">
                <c:v>-13</c:v>
              </c:pt>
              <c:pt idx="11">
                <c:v>-13</c:v>
              </c:pt>
              <c:pt idx="12">
                <c:v>-13</c:v>
              </c:pt>
              <c:pt idx="13">
                <c:v>-13</c:v>
              </c:pt>
              <c:pt idx="14">
                <c:v>-13</c:v>
              </c:pt>
              <c:pt idx="15">
                <c:v>-13</c:v>
              </c:pt>
              <c:pt idx="16">
                <c:v>-12</c:v>
              </c:pt>
              <c:pt idx="17">
                <c:v>-12</c:v>
              </c:pt>
              <c:pt idx="18">
                <c:v>-12</c:v>
              </c:pt>
              <c:pt idx="19">
                <c:v>-12</c:v>
              </c:pt>
              <c:pt idx="20">
                <c:v>-12</c:v>
              </c:pt>
              <c:pt idx="21">
                <c:v>-12</c:v>
              </c:pt>
              <c:pt idx="22">
                <c:v>-12</c:v>
              </c:pt>
              <c:pt idx="23">
                <c:v>-12</c:v>
              </c:pt>
              <c:pt idx="24">
                <c:v>-11</c:v>
              </c:pt>
              <c:pt idx="25">
                <c:v>-11</c:v>
              </c:pt>
              <c:pt idx="26">
                <c:v>-11</c:v>
              </c:pt>
              <c:pt idx="27">
                <c:v>-11</c:v>
              </c:pt>
              <c:pt idx="28">
                <c:v>-11</c:v>
              </c:pt>
              <c:pt idx="29">
                <c:v>-11</c:v>
              </c:pt>
              <c:pt idx="30">
                <c:v>-11</c:v>
              </c:pt>
              <c:pt idx="31">
                <c:v>-11</c:v>
              </c:pt>
              <c:pt idx="32">
                <c:v>-10</c:v>
              </c:pt>
              <c:pt idx="33">
                <c:v>-10</c:v>
              </c:pt>
              <c:pt idx="34">
                <c:v>-10</c:v>
              </c:pt>
              <c:pt idx="35">
                <c:v>-10</c:v>
              </c:pt>
              <c:pt idx="36">
                <c:v>-10</c:v>
              </c:pt>
              <c:pt idx="37">
                <c:v>-10</c:v>
              </c:pt>
              <c:pt idx="38">
                <c:v>-10</c:v>
              </c:pt>
              <c:pt idx="39">
                <c:v>-10</c:v>
              </c:pt>
              <c:pt idx="40">
                <c:v>-9</c:v>
              </c:pt>
              <c:pt idx="41">
                <c:v>-9</c:v>
              </c:pt>
              <c:pt idx="42">
                <c:v>-9</c:v>
              </c:pt>
              <c:pt idx="43">
                <c:v>-9</c:v>
              </c:pt>
              <c:pt idx="44">
                <c:v>-9</c:v>
              </c:pt>
              <c:pt idx="45">
                <c:v>-9</c:v>
              </c:pt>
              <c:pt idx="46">
                <c:v>-9</c:v>
              </c:pt>
              <c:pt idx="47">
                <c:v>-9</c:v>
              </c:pt>
              <c:pt idx="48">
                <c:v>-8</c:v>
              </c:pt>
              <c:pt idx="49">
                <c:v>-8</c:v>
              </c:pt>
              <c:pt idx="50">
                <c:v>-8</c:v>
              </c:pt>
              <c:pt idx="51">
                <c:v>-8</c:v>
              </c:pt>
              <c:pt idx="52">
                <c:v>-8</c:v>
              </c:pt>
              <c:pt idx="53">
                <c:v>-8</c:v>
              </c:pt>
              <c:pt idx="54">
                <c:v>-8</c:v>
              </c:pt>
              <c:pt idx="55">
                <c:v>-8</c:v>
              </c:pt>
              <c:pt idx="56">
                <c:v>-7</c:v>
              </c:pt>
              <c:pt idx="57">
                <c:v>-7</c:v>
              </c:pt>
              <c:pt idx="58">
                <c:v>-7</c:v>
              </c:pt>
              <c:pt idx="59">
                <c:v>-7</c:v>
              </c:pt>
              <c:pt idx="60">
                <c:v>-7</c:v>
              </c:pt>
              <c:pt idx="61">
                <c:v>-7</c:v>
              </c:pt>
              <c:pt idx="62">
                <c:v>-7</c:v>
              </c:pt>
              <c:pt idx="63">
                <c:v>-7</c:v>
              </c:pt>
              <c:pt idx="64">
                <c:v>-6</c:v>
              </c:pt>
              <c:pt idx="65">
                <c:v>-6</c:v>
              </c:pt>
              <c:pt idx="66">
                <c:v>-6</c:v>
              </c:pt>
              <c:pt idx="67">
                <c:v>-6</c:v>
              </c:pt>
              <c:pt idx="68">
                <c:v>-6</c:v>
              </c:pt>
              <c:pt idx="69">
                <c:v>-6</c:v>
              </c:pt>
              <c:pt idx="70">
                <c:v>-6</c:v>
              </c:pt>
              <c:pt idx="71">
                <c:v>-6</c:v>
              </c:pt>
              <c:pt idx="72">
                <c:v>-5</c:v>
              </c:pt>
              <c:pt idx="73">
                <c:v>-5</c:v>
              </c:pt>
              <c:pt idx="74">
                <c:v>-5</c:v>
              </c:pt>
              <c:pt idx="75">
                <c:v>-5</c:v>
              </c:pt>
              <c:pt idx="76">
                <c:v>-5</c:v>
              </c:pt>
              <c:pt idx="77">
                <c:v>-5</c:v>
              </c:pt>
              <c:pt idx="78">
                <c:v>-5</c:v>
              </c:pt>
              <c:pt idx="79">
                <c:v>-5</c:v>
              </c:pt>
              <c:pt idx="80">
                <c:v>-4</c:v>
              </c:pt>
              <c:pt idx="81">
                <c:v>-4</c:v>
              </c:pt>
              <c:pt idx="82">
                <c:v>-4</c:v>
              </c:pt>
              <c:pt idx="83">
                <c:v>-4</c:v>
              </c:pt>
              <c:pt idx="84">
                <c:v>-4</c:v>
              </c:pt>
              <c:pt idx="85">
                <c:v>-4</c:v>
              </c:pt>
              <c:pt idx="86">
                <c:v>-4</c:v>
              </c:pt>
              <c:pt idx="87">
                <c:v>-4</c:v>
              </c:pt>
              <c:pt idx="88">
                <c:v>-3</c:v>
              </c:pt>
              <c:pt idx="89">
                <c:v>-3</c:v>
              </c:pt>
              <c:pt idx="90">
                <c:v>-3</c:v>
              </c:pt>
              <c:pt idx="91">
                <c:v>-3</c:v>
              </c:pt>
              <c:pt idx="92">
                <c:v>-3</c:v>
              </c:pt>
              <c:pt idx="93">
                <c:v>-3</c:v>
              </c:pt>
              <c:pt idx="94">
                <c:v>-3</c:v>
              </c:pt>
              <c:pt idx="95">
                <c:v>-3</c:v>
              </c:pt>
              <c:pt idx="96">
                <c:v>-2</c:v>
              </c:pt>
              <c:pt idx="97">
                <c:v>-2</c:v>
              </c:pt>
              <c:pt idx="98">
                <c:v>-2</c:v>
              </c:pt>
              <c:pt idx="99">
                <c:v>-2</c:v>
              </c:pt>
              <c:pt idx="100">
                <c:v>-2</c:v>
              </c:pt>
              <c:pt idx="101">
                <c:v>-2</c:v>
              </c:pt>
              <c:pt idx="102">
                <c:v>-2</c:v>
              </c:pt>
              <c:pt idx="103">
                <c:v>-2</c:v>
              </c:pt>
              <c:pt idx="104">
                <c:v>-1</c:v>
              </c:pt>
              <c:pt idx="105">
                <c:v>-1</c:v>
              </c:pt>
              <c:pt idx="106">
                <c:v>-1</c:v>
              </c:pt>
              <c:pt idx="107">
                <c:v>-1</c:v>
              </c:pt>
              <c:pt idx="108">
                <c:v>-1</c:v>
              </c:pt>
              <c:pt idx="109">
                <c:v>-1</c:v>
              </c:pt>
              <c:pt idx="110">
                <c:v>-1</c:v>
              </c:pt>
              <c:pt idx="111">
                <c:v>-1</c:v>
              </c:pt>
            </c:numLit>
          </c:xVal>
          <c:yVal>
            <c:numLit>
              <c:formatCode>General</c:formatCode>
              <c:ptCount val="112"/>
              <c:pt idx="0">
                <c:v>87.8</c:v>
              </c:pt>
              <c:pt idx="1">
                <c:v>80.400000000000006</c:v>
              </c:pt>
              <c:pt idx="2">
                <c:v>86.5</c:v>
              </c:pt>
              <c:pt idx="3">
                <c:v>72.099999999999994</c:v>
              </c:pt>
              <c:pt idx="4">
                <c:v>80.900000000000006</c:v>
              </c:pt>
              <c:pt idx="5">
                <c:v>90.7</c:v>
              </c:pt>
              <c:pt idx="6">
                <c:v>82.2</c:v>
              </c:pt>
              <c:pt idx="7">
                <c:v>83.2</c:v>
              </c:pt>
              <c:pt idx="8">
                <c:v>84.6</c:v>
              </c:pt>
              <c:pt idx="9">
                <c:v>78.099999999999994</c:v>
              </c:pt>
              <c:pt idx="10">
                <c:v>88.8</c:v>
              </c:pt>
              <c:pt idx="11">
                <c:v>79.099999999999994</c:v>
              </c:pt>
              <c:pt idx="12">
                <c:v>79.599999999999994</c:v>
              </c:pt>
              <c:pt idx="13">
                <c:v>94.2</c:v>
              </c:pt>
              <c:pt idx="14">
                <c:v>87.8</c:v>
              </c:pt>
              <c:pt idx="15">
                <c:v>84.3</c:v>
              </c:pt>
              <c:pt idx="16">
                <c:v>82.5</c:v>
              </c:pt>
              <c:pt idx="17">
                <c:v>82.9</c:v>
              </c:pt>
              <c:pt idx="18">
                <c:v>90.1</c:v>
              </c:pt>
              <c:pt idx="19">
                <c:v>75.400000000000006</c:v>
              </c:pt>
              <c:pt idx="20">
                <c:v>78.2</c:v>
              </c:pt>
              <c:pt idx="21">
                <c:v>92</c:v>
              </c:pt>
              <c:pt idx="22">
                <c:v>84.9</c:v>
              </c:pt>
              <c:pt idx="23">
                <c:v>80</c:v>
              </c:pt>
              <c:pt idx="24">
                <c:v>85.2</c:v>
              </c:pt>
              <c:pt idx="25">
                <c:v>81.5</c:v>
              </c:pt>
              <c:pt idx="26">
                <c:v>92.2</c:v>
              </c:pt>
              <c:pt idx="27">
                <c:v>73.8</c:v>
              </c:pt>
              <c:pt idx="28">
                <c:v>72.2</c:v>
              </c:pt>
              <c:pt idx="29">
                <c:v>89</c:v>
              </c:pt>
              <c:pt idx="30">
                <c:v>91.7</c:v>
              </c:pt>
              <c:pt idx="31">
                <c:v>81.599999999999994</c:v>
              </c:pt>
              <c:pt idx="32">
                <c:v>84.5</c:v>
              </c:pt>
              <c:pt idx="33">
                <c:v>80.099999999999994</c:v>
              </c:pt>
              <c:pt idx="34">
                <c:v>86.9</c:v>
              </c:pt>
              <c:pt idx="35">
                <c:v>76</c:v>
              </c:pt>
              <c:pt idx="36">
                <c:v>68.8</c:v>
              </c:pt>
              <c:pt idx="37">
                <c:v>88.1</c:v>
              </c:pt>
              <c:pt idx="38">
                <c:v>90.2</c:v>
              </c:pt>
              <c:pt idx="39">
                <c:v>85.4</c:v>
              </c:pt>
              <c:pt idx="40">
                <c:v>85.8</c:v>
              </c:pt>
              <c:pt idx="41">
                <c:v>76.7</c:v>
              </c:pt>
              <c:pt idx="42">
                <c:v>91.6</c:v>
              </c:pt>
              <c:pt idx="43">
                <c:v>78.8</c:v>
              </c:pt>
              <c:pt idx="44">
                <c:v>79.7</c:v>
              </c:pt>
              <c:pt idx="45">
                <c:v>87</c:v>
              </c:pt>
              <c:pt idx="46">
                <c:v>88.7</c:v>
              </c:pt>
              <c:pt idx="47">
                <c:v>86.8</c:v>
              </c:pt>
              <c:pt idx="48">
                <c:v>84.4</c:v>
              </c:pt>
              <c:pt idx="49">
                <c:v>85.5</c:v>
              </c:pt>
              <c:pt idx="50">
                <c:v>89.2</c:v>
              </c:pt>
              <c:pt idx="51">
                <c:v>79.2</c:v>
              </c:pt>
              <c:pt idx="52">
                <c:v>77.5</c:v>
              </c:pt>
              <c:pt idx="53">
                <c:v>86.3</c:v>
              </c:pt>
              <c:pt idx="54">
                <c:v>88.3</c:v>
              </c:pt>
              <c:pt idx="55">
                <c:v>86.6</c:v>
              </c:pt>
              <c:pt idx="56">
                <c:v>83.3</c:v>
              </c:pt>
              <c:pt idx="57">
                <c:v>85.6</c:v>
              </c:pt>
              <c:pt idx="58">
                <c:v>86.8</c:v>
              </c:pt>
              <c:pt idx="59">
                <c:v>75.2</c:v>
              </c:pt>
              <c:pt idx="60">
                <c:v>85.3</c:v>
              </c:pt>
              <c:pt idx="61">
                <c:v>89.4</c:v>
              </c:pt>
              <c:pt idx="62">
                <c:v>86.1</c:v>
              </c:pt>
              <c:pt idx="63">
                <c:v>83.5</c:v>
              </c:pt>
              <c:pt idx="64">
                <c:v>83.7</c:v>
              </c:pt>
              <c:pt idx="65">
                <c:v>70</c:v>
              </c:pt>
              <c:pt idx="66">
                <c:v>86.6</c:v>
              </c:pt>
              <c:pt idx="67">
                <c:v>77.599999999999994</c:v>
              </c:pt>
              <c:pt idx="68">
                <c:v>84.2</c:v>
              </c:pt>
              <c:pt idx="69">
                <c:v>91.2</c:v>
              </c:pt>
              <c:pt idx="70">
                <c:v>82.1</c:v>
              </c:pt>
              <c:pt idx="71">
                <c:v>84.8</c:v>
              </c:pt>
              <c:pt idx="72">
                <c:v>82.3</c:v>
              </c:pt>
              <c:pt idx="73">
                <c:v>79.8</c:v>
              </c:pt>
              <c:pt idx="74">
                <c:v>89.7</c:v>
              </c:pt>
              <c:pt idx="75">
                <c:v>80.8</c:v>
              </c:pt>
              <c:pt idx="76">
                <c:v>77.3</c:v>
              </c:pt>
              <c:pt idx="77">
                <c:v>91.1</c:v>
              </c:pt>
              <c:pt idx="78">
                <c:v>87.4</c:v>
              </c:pt>
              <c:pt idx="79">
                <c:v>83.2</c:v>
              </c:pt>
              <c:pt idx="80">
                <c:v>81.3</c:v>
              </c:pt>
              <c:pt idx="81">
                <c:v>87.7</c:v>
              </c:pt>
              <c:pt idx="82">
                <c:v>82.1</c:v>
              </c:pt>
              <c:pt idx="83">
                <c:v>78.900000000000006</c:v>
              </c:pt>
              <c:pt idx="84">
                <c:v>81.7</c:v>
              </c:pt>
              <c:pt idx="85">
                <c:v>90.7</c:v>
              </c:pt>
              <c:pt idx="86">
                <c:v>89</c:v>
              </c:pt>
              <c:pt idx="87">
                <c:v>83.4</c:v>
              </c:pt>
              <c:pt idx="88">
                <c:v>81.400000000000006</c:v>
              </c:pt>
              <c:pt idx="89">
                <c:v>83.2</c:v>
              </c:pt>
              <c:pt idx="90">
                <c:v>89.3</c:v>
              </c:pt>
              <c:pt idx="91">
                <c:v>78.099999999999994</c:v>
              </c:pt>
              <c:pt idx="92">
                <c:v>81.900000000000006</c:v>
              </c:pt>
              <c:pt idx="93">
                <c:v>90.9</c:v>
              </c:pt>
              <c:pt idx="94">
                <c:v>89.7</c:v>
              </c:pt>
              <c:pt idx="95">
                <c:v>81.900000000000006</c:v>
              </c:pt>
              <c:pt idx="96">
                <c:v>83.3</c:v>
              </c:pt>
              <c:pt idx="97">
                <c:v>92.7</c:v>
              </c:pt>
              <c:pt idx="98">
                <c:v>85.5</c:v>
              </c:pt>
              <c:pt idx="99">
                <c:v>81</c:v>
              </c:pt>
              <c:pt idx="100">
                <c:v>79.5</c:v>
              </c:pt>
              <c:pt idx="101">
                <c:v>90.1</c:v>
              </c:pt>
              <c:pt idx="102">
                <c:v>96.1</c:v>
              </c:pt>
              <c:pt idx="103">
                <c:v>83.4</c:v>
              </c:pt>
              <c:pt idx="104">
                <c:v>83.2</c:v>
              </c:pt>
              <c:pt idx="105">
                <c:v>91.6</c:v>
              </c:pt>
              <c:pt idx="106">
                <c:v>87</c:v>
              </c:pt>
              <c:pt idx="107">
                <c:v>87.7</c:v>
              </c:pt>
              <c:pt idx="108">
                <c:v>81.7</c:v>
              </c:pt>
              <c:pt idx="109">
                <c:v>92.8</c:v>
              </c:pt>
              <c:pt idx="110">
                <c:v>93.6</c:v>
              </c:pt>
              <c:pt idx="111">
                <c:v>88.6</c:v>
              </c:pt>
            </c:numLit>
          </c:yVal>
          <c:smooth val="0"/>
          <c:extLst>
            <c:ext xmlns:c16="http://schemas.microsoft.com/office/drawing/2014/chart" uri="{C3380CC4-5D6E-409C-BE32-E72D297353CC}">
              <c16:uniqueId val="{0000000B-8A61-4838-820D-7266789B4AD8}"/>
            </c:ext>
          </c:extLst>
        </c:ser>
        <c:dLbls>
          <c:showLegendKey val="0"/>
          <c:showVal val="0"/>
          <c:showCatName val="0"/>
          <c:showSerName val="0"/>
          <c:showPercent val="0"/>
          <c:showBubbleSize val="0"/>
        </c:dLbls>
        <c:axId val="100010944"/>
        <c:axId val="100232408"/>
      </c:scatterChart>
      <c:valAx>
        <c:axId val="100010944"/>
        <c:scaling>
          <c:orientation val="minMax"/>
          <c:max val="25"/>
          <c:min val="-1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232408"/>
        <c:crossesAt val="-10"/>
        <c:crossBetween val="midCat"/>
      </c:valAx>
      <c:valAx>
        <c:axId val="100232408"/>
        <c:scaling>
          <c:orientation val="minMax"/>
          <c:max val="10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010944"/>
        <c:crossesAt val="-10"/>
        <c:crossBetween val="midCat"/>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485775</xdr:colOff>
      <xdr:row>0</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123"/>
  <sheetViews>
    <sheetView tabSelected="1" zoomScaleNormal="100" zoomScaleSheetLayoutView="100" workbookViewId="0">
      <pane xSplit="9" ySplit="40" topLeftCell="J119" activePane="bottomRight" state="frozen"/>
      <selection pane="topRight" activeCell="J1" sqref="J1"/>
      <selection pane="bottomLeft" activeCell="A41" sqref="A41"/>
      <selection pane="bottomRight" sqref="A1:G1"/>
    </sheetView>
  </sheetViews>
  <sheetFormatPr defaultColWidth="19.265625" defaultRowHeight="13.9" x14ac:dyDescent="0.4"/>
  <cols>
    <col min="1" max="2" width="10.73046875" style="3" customWidth="1"/>
    <col min="3" max="3" width="18.1328125" style="3" customWidth="1"/>
    <col min="4" max="4" width="14.3984375" style="3" bestFit="1" customWidth="1"/>
    <col min="5" max="5" width="15.59765625" style="3" customWidth="1"/>
    <col min="6" max="6" width="14.3984375" style="3" customWidth="1"/>
    <col min="7" max="7" width="16.1328125" style="3" bestFit="1" customWidth="1"/>
    <col min="8" max="16384" width="19.265625" style="3"/>
  </cols>
  <sheetData>
    <row r="1" spans="1:7" ht="17.25" x14ac:dyDescent="0.4">
      <c r="A1" s="458" t="s">
        <v>0</v>
      </c>
      <c r="B1" s="458"/>
      <c r="C1" s="458"/>
      <c r="D1" s="458"/>
      <c r="E1" s="458"/>
      <c r="F1" s="458"/>
      <c r="G1" s="458"/>
    </row>
    <row r="2" spans="1:7" ht="17.25" x14ac:dyDescent="0.45">
      <c r="A2" s="459" t="s">
        <v>252</v>
      </c>
      <c r="B2" s="459"/>
      <c r="C2" s="459"/>
      <c r="D2" s="459"/>
      <c r="E2" s="459"/>
      <c r="F2" s="459"/>
      <c r="G2" s="459"/>
    </row>
    <row r="3" spans="1:7" ht="17.25" x14ac:dyDescent="0.45">
      <c r="A3" s="71"/>
      <c r="B3" s="71"/>
      <c r="C3" s="71"/>
      <c r="D3" s="71"/>
      <c r="E3" s="71"/>
      <c r="F3" s="71"/>
      <c r="G3" s="71"/>
    </row>
    <row r="4" spans="1:7" s="4" customFormat="1" ht="54" x14ac:dyDescent="0.35">
      <c r="A4" s="256" t="s">
        <v>1</v>
      </c>
      <c r="B4" s="257" t="s">
        <v>2</v>
      </c>
      <c r="C4" s="257" t="s">
        <v>3</v>
      </c>
      <c r="D4" s="258" t="s">
        <v>4</v>
      </c>
      <c r="E4" s="257" t="s">
        <v>5</v>
      </c>
      <c r="F4" s="258" t="s">
        <v>6</v>
      </c>
      <c r="G4" s="259" t="s">
        <v>7</v>
      </c>
    </row>
    <row r="5" spans="1:7" x14ac:dyDescent="0.4">
      <c r="A5" s="260" t="s">
        <v>8</v>
      </c>
      <c r="B5" s="72">
        <v>1983</v>
      </c>
      <c r="C5" s="73">
        <v>85.8</v>
      </c>
      <c r="D5" s="74">
        <v>78.400000000000006</v>
      </c>
      <c r="E5" s="73">
        <v>91.4</v>
      </c>
      <c r="F5" s="74">
        <v>7.4</v>
      </c>
      <c r="G5" s="261">
        <v>8.6</v>
      </c>
    </row>
    <row r="6" spans="1:7" hidden="1" x14ac:dyDescent="0.4">
      <c r="A6" s="262" t="s">
        <v>9</v>
      </c>
      <c r="B6" s="75">
        <v>1984</v>
      </c>
      <c r="C6" s="76">
        <v>86</v>
      </c>
      <c r="D6" s="77">
        <v>78.900000000000006</v>
      </c>
      <c r="E6" s="76">
        <v>91.8</v>
      </c>
      <c r="F6" s="77">
        <v>7.1</v>
      </c>
      <c r="G6" s="263">
        <v>8.1999999999999993</v>
      </c>
    </row>
    <row r="7" spans="1:7" hidden="1" x14ac:dyDescent="0.4">
      <c r="A7" s="262" t="s">
        <v>10</v>
      </c>
      <c r="B7" s="75">
        <v>1984</v>
      </c>
      <c r="C7" s="76">
        <v>86.6</v>
      </c>
      <c r="D7" s="77">
        <v>79.3</v>
      </c>
      <c r="E7" s="76">
        <v>91.5704387990762</v>
      </c>
      <c r="F7" s="77">
        <v>7.3</v>
      </c>
      <c r="G7" s="263">
        <v>8.4295612009237892</v>
      </c>
    </row>
    <row r="8" spans="1:7" x14ac:dyDescent="0.4">
      <c r="A8" s="260" t="s">
        <v>8</v>
      </c>
      <c r="B8" s="72">
        <v>1984</v>
      </c>
      <c r="C8" s="73">
        <v>87.4</v>
      </c>
      <c r="D8" s="74">
        <v>79.900000000000006</v>
      </c>
      <c r="E8" s="73">
        <v>91.4187643020595</v>
      </c>
      <c r="F8" s="74">
        <v>7.5</v>
      </c>
      <c r="G8" s="261">
        <v>8.5812356979404996</v>
      </c>
    </row>
    <row r="9" spans="1:7" hidden="1" x14ac:dyDescent="0.4">
      <c r="A9" s="262" t="s">
        <v>9</v>
      </c>
      <c r="B9" s="75">
        <v>1985</v>
      </c>
      <c r="C9" s="76">
        <v>87.4</v>
      </c>
      <c r="D9" s="77">
        <v>80.2</v>
      </c>
      <c r="E9" s="76">
        <v>91.762013729977099</v>
      </c>
      <c r="F9" s="77">
        <v>7.2</v>
      </c>
      <c r="G9" s="263">
        <v>8.2379862700228799</v>
      </c>
    </row>
    <row r="10" spans="1:7" hidden="1" x14ac:dyDescent="0.4">
      <c r="A10" s="262" t="s">
        <v>10</v>
      </c>
      <c r="B10" s="75">
        <v>1985</v>
      </c>
      <c r="C10" s="76">
        <v>88.2</v>
      </c>
      <c r="D10" s="77">
        <v>81</v>
      </c>
      <c r="E10" s="76">
        <v>91.836734693877602</v>
      </c>
      <c r="F10" s="77">
        <v>7.2</v>
      </c>
      <c r="G10" s="263">
        <v>8.1632653061224492</v>
      </c>
    </row>
    <row r="11" spans="1:7" x14ac:dyDescent="0.4">
      <c r="A11" s="260" t="s">
        <v>8</v>
      </c>
      <c r="B11" s="72">
        <v>1985</v>
      </c>
      <c r="C11" s="73">
        <v>88.8</v>
      </c>
      <c r="D11" s="74">
        <v>81.599999999999994</v>
      </c>
      <c r="E11" s="73">
        <v>91.891891891891902</v>
      </c>
      <c r="F11" s="74">
        <v>7.2</v>
      </c>
      <c r="G11" s="261">
        <v>8.1081081081081106</v>
      </c>
    </row>
    <row r="12" spans="1:7" hidden="1" x14ac:dyDescent="0.4">
      <c r="A12" s="262" t="s">
        <v>9</v>
      </c>
      <c r="B12" s="75">
        <v>1986</v>
      </c>
      <c r="C12" s="76">
        <v>89</v>
      </c>
      <c r="D12" s="77">
        <v>82.1</v>
      </c>
      <c r="E12" s="76">
        <v>92.247191011235998</v>
      </c>
      <c r="F12" s="77">
        <v>6.9</v>
      </c>
      <c r="G12" s="263">
        <v>7.7528089887640501</v>
      </c>
    </row>
    <row r="13" spans="1:7" hidden="1" x14ac:dyDescent="0.4">
      <c r="A13" s="262" t="s">
        <v>10</v>
      </c>
      <c r="B13" s="75">
        <v>1986</v>
      </c>
      <c r="C13" s="76">
        <v>89.5</v>
      </c>
      <c r="D13" s="77">
        <v>82.5</v>
      </c>
      <c r="E13" s="76">
        <v>92.1787709497207</v>
      </c>
      <c r="F13" s="77">
        <v>7</v>
      </c>
      <c r="G13" s="263">
        <v>7.8212290502793298</v>
      </c>
    </row>
    <row r="14" spans="1:7" x14ac:dyDescent="0.4">
      <c r="A14" s="260" t="s">
        <v>8</v>
      </c>
      <c r="B14" s="72">
        <v>1986</v>
      </c>
      <c r="C14" s="73">
        <v>89.9</v>
      </c>
      <c r="D14" s="74">
        <v>83.1</v>
      </c>
      <c r="E14" s="73">
        <v>92.436040044493893</v>
      </c>
      <c r="F14" s="74">
        <v>6.8</v>
      </c>
      <c r="G14" s="261">
        <v>7.5639599555061192</v>
      </c>
    </row>
    <row r="15" spans="1:7" hidden="1" x14ac:dyDescent="0.4">
      <c r="A15" s="262" t="s">
        <v>9</v>
      </c>
      <c r="B15" s="75">
        <v>1987</v>
      </c>
      <c r="C15" s="76">
        <v>90.2</v>
      </c>
      <c r="D15" s="77">
        <v>83.4</v>
      </c>
      <c r="E15" s="76">
        <v>92.461197339246098</v>
      </c>
      <c r="F15" s="77">
        <v>6.8</v>
      </c>
      <c r="G15" s="263">
        <v>7.5388026607538796</v>
      </c>
    </row>
    <row r="16" spans="1:7" hidden="1" x14ac:dyDescent="0.4">
      <c r="A16" s="262" t="s">
        <v>10</v>
      </c>
      <c r="B16" s="75">
        <v>1987</v>
      </c>
      <c r="C16" s="76">
        <v>90.7</v>
      </c>
      <c r="D16" s="77">
        <v>83.7</v>
      </c>
      <c r="E16" s="76">
        <v>92.282249173098094</v>
      </c>
      <c r="F16" s="77">
        <v>7</v>
      </c>
      <c r="G16" s="263">
        <v>7.7177508269018702</v>
      </c>
    </row>
    <row r="17" spans="1:7" x14ac:dyDescent="0.4">
      <c r="A17" s="260" t="s">
        <v>8</v>
      </c>
      <c r="B17" s="72">
        <v>1987</v>
      </c>
      <c r="C17" s="73">
        <v>91.3</v>
      </c>
      <c r="D17" s="74">
        <v>84.3</v>
      </c>
      <c r="E17" s="73">
        <v>92.332968236582701</v>
      </c>
      <c r="F17" s="74">
        <v>7</v>
      </c>
      <c r="G17" s="261">
        <v>7.6670317634172998</v>
      </c>
    </row>
    <row r="18" spans="1:7" hidden="1" x14ac:dyDescent="0.4">
      <c r="A18" s="262" t="s">
        <v>9</v>
      </c>
      <c r="B18" s="75">
        <v>1988</v>
      </c>
      <c r="C18" s="76">
        <v>91.8</v>
      </c>
      <c r="D18" s="77">
        <v>85.3</v>
      </c>
      <c r="E18" s="76">
        <v>92.919389978213502</v>
      </c>
      <c r="F18" s="77">
        <v>6.5</v>
      </c>
      <c r="G18" s="263">
        <v>7.08061002178649</v>
      </c>
    </row>
    <row r="19" spans="1:7" hidden="1" x14ac:dyDescent="0.4">
      <c r="A19" s="262" t="s">
        <v>10</v>
      </c>
      <c r="B19" s="75">
        <v>1988</v>
      </c>
      <c r="C19" s="76">
        <v>92.4</v>
      </c>
      <c r="D19" s="77">
        <v>85.7</v>
      </c>
      <c r="E19" s="76">
        <v>92.8</v>
      </c>
      <c r="F19" s="77">
        <v>6.7</v>
      </c>
      <c r="G19" s="263">
        <v>7.2</v>
      </c>
    </row>
    <row r="20" spans="1:7" x14ac:dyDescent="0.4">
      <c r="A20" s="260" t="s">
        <v>8</v>
      </c>
      <c r="B20" s="72">
        <v>1988</v>
      </c>
      <c r="C20" s="73">
        <v>92.6</v>
      </c>
      <c r="D20" s="74">
        <v>85.7</v>
      </c>
      <c r="E20" s="73">
        <v>92.548596112311003</v>
      </c>
      <c r="F20" s="74">
        <v>6.9</v>
      </c>
      <c r="G20" s="261">
        <v>7.4514038876889801</v>
      </c>
    </row>
    <row r="21" spans="1:7" hidden="1" x14ac:dyDescent="0.4">
      <c r="A21" s="262" t="s">
        <v>9</v>
      </c>
      <c r="B21" s="75">
        <v>1989</v>
      </c>
      <c r="C21" s="76">
        <v>93.6</v>
      </c>
      <c r="D21" s="77">
        <v>87</v>
      </c>
      <c r="E21" s="76">
        <v>93</v>
      </c>
      <c r="F21" s="77">
        <v>6.6</v>
      </c>
      <c r="G21" s="263">
        <v>7</v>
      </c>
    </row>
    <row r="22" spans="1:7" hidden="1" x14ac:dyDescent="0.4">
      <c r="A22" s="262" t="s">
        <v>10</v>
      </c>
      <c r="B22" s="75">
        <v>1989</v>
      </c>
      <c r="C22" s="76">
        <v>93.8</v>
      </c>
      <c r="D22" s="77">
        <v>87.5</v>
      </c>
      <c r="E22" s="76">
        <v>93.283582089552198</v>
      </c>
      <c r="F22" s="77">
        <v>6.3</v>
      </c>
      <c r="G22" s="263">
        <v>6.7164179104477597</v>
      </c>
    </row>
    <row r="23" spans="1:7" x14ac:dyDescent="0.4">
      <c r="A23" s="260" t="s">
        <v>8</v>
      </c>
      <c r="B23" s="72">
        <v>1989</v>
      </c>
      <c r="C23" s="73">
        <v>93.9</v>
      </c>
      <c r="D23" s="74">
        <v>87.3</v>
      </c>
      <c r="E23" s="73">
        <v>92.971246006389791</v>
      </c>
      <c r="F23" s="74">
        <v>6.6</v>
      </c>
      <c r="G23" s="261">
        <v>7.0287539936102208</v>
      </c>
    </row>
    <row r="24" spans="1:7" hidden="1" x14ac:dyDescent="0.4">
      <c r="A24" s="262" t="s">
        <v>9</v>
      </c>
      <c r="B24" s="75">
        <v>1990</v>
      </c>
      <c r="C24" s="76">
        <v>94.2</v>
      </c>
      <c r="D24" s="77">
        <v>87.9</v>
      </c>
      <c r="E24" s="76">
        <v>93.312101910828005</v>
      </c>
      <c r="F24" s="77">
        <v>6.3</v>
      </c>
      <c r="G24" s="263">
        <v>6.6878980891719699</v>
      </c>
    </row>
    <row r="25" spans="1:7" hidden="1" x14ac:dyDescent="0.4">
      <c r="A25" s="262" t="s">
        <v>10</v>
      </c>
      <c r="B25" s="75">
        <v>1990</v>
      </c>
      <c r="C25" s="76">
        <v>94.8</v>
      </c>
      <c r="D25" s="77">
        <v>88.4</v>
      </c>
      <c r="E25" s="76">
        <v>93.3</v>
      </c>
      <c r="F25" s="77">
        <v>6.4</v>
      </c>
      <c r="G25" s="263">
        <v>6.7</v>
      </c>
    </row>
    <row r="26" spans="1:7" x14ac:dyDescent="0.4">
      <c r="A26" s="260" t="s">
        <v>8</v>
      </c>
      <c r="B26" s="72">
        <v>1990</v>
      </c>
      <c r="C26" s="73">
        <v>94.7</v>
      </c>
      <c r="D26" s="74">
        <v>88.4</v>
      </c>
      <c r="E26" s="73">
        <v>93.347412882787793</v>
      </c>
      <c r="F26" s="74">
        <v>6.3</v>
      </c>
      <c r="G26" s="261">
        <v>6.6525871172122493</v>
      </c>
    </row>
    <row r="27" spans="1:7" hidden="1" x14ac:dyDescent="0.4">
      <c r="A27" s="262" t="s">
        <v>9</v>
      </c>
      <c r="B27" s="75">
        <v>1991</v>
      </c>
      <c r="C27" s="76">
        <v>95.3</v>
      </c>
      <c r="D27" s="77">
        <v>89.2</v>
      </c>
      <c r="E27" s="76">
        <v>93.599160545645304</v>
      </c>
      <c r="F27" s="77">
        <v>6.1</v>
      </c>
      <c r="G27" s="263">
        <v>6.4008394543546707</v>
      </c>
    </row>
    <row r="28" spans="1:7" hidden="1" x14ac:dyDescent="0.4">
      <c r="A28" s="262" t="s">
        <v>10</v>
      </c>
      <c r="B28" s="75">
        <v>1991</v>
      </c>
      <c r="C28" s="76">
        <v>95.5</v>
      </c>
      <c r="D28" s="77">
        <v>89.1</v>
      </c>
      <c r="E28" s="76">
        <v>93.298429319371706</v>
      </c>
      <c r="F28" s="77">
        <v>6.4</v>
      </c>
      <c r="G28" s="263">
        <v>6.7015706806282704</v>
      </c>
    </row>
    <row r="29" spans="1:7" x14ac:dyDescent="0.4">
      <c r="A29" s="260" t="s">
        <v>8</v>
      </c>
      <c r="B29" s="72">
        <v>1991</v>
      </c>
      <c r="C29" s="73">
        <v>95.7</v>
      </c>
      <c r="D29" s="74">
        <v>89.4</v>
      </c>
      <c r="E29" s="73">
        <v>93.416927899686499</v>
      </c>
      <c r="F29" s="74">
        <v>6.3</v>
      </c>
      <c r="G29" s="261">
        <v>6.5830721003134807</v>
      </c>
    </row>
    <row r="30" spans="1:7" hidden="1" x14ac:dyDescent="0.4">
      <c r="A30" s="262" t="s">
        <v>9</v>
      </c>
      <c r="B30" s="75">
        <v>1992</v>
      </c>
      <c r="C30" s="76">
        <v>96.6</v>
      </c>
      <c r="D30" s="77">
        <v>90.7</v>
      </c>
      <c r="E30" s="76">
        <v>93.892339544513504</v>
      </c>
      <c r="F30" s="77">
        <v>5.9</v>
      </c>
      <c r="G30" s="263">
        <v>6.1076604554865401</v>
      </c>
    </row>
    <row r="31" spans="1:7" hidden="1" x14ac:dyDescent="0.4">
      <c r="A31" s="262" t="s">
        <v>10</v>
      </c>
      <c r="B31" s="75">
        <v>1992</v>
      </c>
      <c r="C31" s="76">
        <v>96.6</v>
      </c>
      <c r="D31" s="77">
        <v>90.6</v>
      </c>
      <c r="E31" s="76">
        <v>93.788819875776397</v>
      </c>
      <c r="F31" s="77">
        <f t="shared" ref="F31:F69" si="0">C31-D31</f>
        <v>6</v>
      </c>
      <c r="G31" s="263">
        <v>6.2111801242236027</v>
      </c>
    </row>
    <row r="32" spans="1:7" x14ac:dyDescent="0.4">
      <c r="A32" s="260" t="s">
        <v>8</v>
      </c>
      <c r="B32" s="72">
        <v>1992</v>
      </c>
      <c r="C32" s="73">
        <v>97</v>
      </c>
      <c r="D32" s="74">
        <v>91</v>
      </c>
      <c r="E32" s="73">
        <v>93.814432989690701</v>
      </c>
      <c r="F32" s="74">
        <f t="shared" si="0"/>
        <v>6</v>
      </c>
      <c r="G32" s="261">
        <v>6.1855670103092786</v>
      </c>
    </row>
    <row r="33" spans="1:7" hidden="1" x14ac:dyDescent="0.4">
      <c r="A33" s="262" t="s">
        <v>9</v>
      </c>
      <c r="B33" s="75">
        <v>1993</v>
      </c>
      <c r="C33" s="76">
        <v>97.257000000000005</v>
      </c>
      <c r="D33" s="77">
        <v>91.603999999999999</v>
      </c>
      <c r="E33" s="76">
        <v>94.187564905353852</v>
      </c>
      <c r="F33" s="77">
        <f t="shared" si="0"/>
        <v>5.6530000000000058</v>
      </c>
      <c r="G33" s="263">
        <v>5.8124350946461494</v>
      </c>
    </row>
    <row r="34" spans="1:7" hidden="1" x14ac:dyDescent="0.4">
      <c r="A34" s="262" t="s">
        <v>10</v>
      </c>
      <c r="B34" s="75">
        <v>1993</v>
      </c>
      <c r="C34" s="76">
        <v>97.929000000000002</v>
      </c>
      <c r="D34" s="77">
        <v>92.228999999999999</v>
      </c>
      <c r="E34" s="76">
        <v>94.179456545047941</v>
      </c>
      <c r="F34" s="77">
        <f t="shared" si="0"/>
        <v>5.7000000000000028</v>
      </c>
      <c r="G34" s="263">
        <v>5.8205434549520598</v>
      </c>
    </row>
    <row r="35" spans="1:7" x14ac:dyDescent="0.4">
      <c r="A35" s="260" t="s">
        <v>8</v>
      </c>
      <c r="B35" s="72">
        <v>1993</v>
      </c>
      <c r="C35" s="73">
        <v>98.8</v>
      </c>
      <c r="D35" s="74">
        <v>93.036000000000001</v>
      </c>
      <c r="E35" s="73">
        <v>94.165991902834008</v>
      </c>
      <c r="F35" s="74">
        <f t="shared" si="0"/>
        <v>5.7639999999999958</v>
      </c>
      <c r="G35" s="261">
        <v>5.834008097165988</v>
      </c>
    </row>
    <row r="36" spans="1:7" hidden="1" x14ac:dyDescent="0.4">
      <c r="A36" s="262" t="s">
        <v>9</v>
      </c>
      <c r="B36" s="75">
        <v>1994</v>
      </c>
      <c r="C36" s="76">
        <v>98.1</v>
      </c>
      <c r="D36" s="77">
        <v>92.1</v>
      </c>
      <c r="E36" s="76">
        <v>93.883792048929664</v>
      </c>
      <c r="F36" s="77">
        <f t="shared" si="0"/>
        <v>6</v>
      </c>
      <c r="G36" s="263">
        <v>6.1162079510703373</v>
      </c>
    </row>
    <row r="37" spans="1:7" hidden="1" x14ac:dyDescent="0.4">
      <c r="A37" s="262" t="s">
        <v>10</v>
      </c>
      <c r="B37" s="75">
        <v>1994</v>
      </c>
      <c r="C37" s="76">
        <v>98.6</v>
      </c>
      <c r="D37" s="77">
        <v>92.4</v>
      </c>
      <c r="E37" s="76">
        <v>93.711967545638956</v>
      </c>
      <c r="F37" s="77">
        <f t="shared" si="0"/>
        <v>6.1999999999999886</v>
      </c>
      <c r="G37" s="263">
        <v>6.2880324543610433</v>
      </c>
    </row>
    <row r="38" spans="1:7" x14ac:dyDescent="0.4">
      <c r="A38" s="260" t="s">
        <v>8</v>
      </c>
      <c r="B38" s="72">
        <v>1994</v>
      </c>
      <c r="C38" s="73">
        <v>99.846000000000004</v>
      </c>
      <c r="D38" s="74">
        <v>93.694000000000003</v>
      </c>
      <c r="E38" s="73">
        <v>93.838511307413413</v>
      </c>
      <c r="F38" s="74">
        <f t="shared" si="0"/>
        <v>6.152000000000001</v>
      </c>
      <c r="G38" s="261">
        <v>6.1614886925865839</v>
      </c>
    </row>
    <row r="39" spans="1:7" hidden="1" x14ac:dyDescent="0.4">
      <c r="A39" s="262" t="s">
        <v>9</v>
      </c>
      <c r="B39" s="75">
        <v>1995</v>
      </c>
      <c r="C39" s="76">
        <v>99.875</v>
      </c>
      <c r="D39" s="77">
        <v>93.805000000000007</v>
      </c>
      <c r="E39" s="76">
        <v>93.922403003754695</v>
      </c>
      <c r="F39" s="77">
        <f t="shared" si="0"/>
        <v>6.0699999999999932</v>
      </c>
      <c r="G39" s="263">
        <v>6.0775969962453003</v>
      </c>
    </row>
    <row r="40" spans="1:7" hidden="1" x14ac:dyDescent="0.4">
      <c r="A40" s="262" t="s">
        <v>10</v>
      </c>
      <c r="B40" s="75">
        <v>1995</v>
      </c>
      <c r="C40" s="76">
        <v>99.951999999999998</v>
      </c>
      <c r="D40" s="77">
        <v>93.974999999999994</v>
      </c>
      <c r="E40" s="76">
        <v>94.020129662237878</v>
      </c>
      <c r="F40" s="77">
        <f t="shared" si="0"/>
        <v>5.9770000000000039</v>
      </c>
      <c r="G40" s="263">
        <v>5.9798703377621294</v>
      </c>
    </row>
    <row r="41" spans="1:7" x14ac:dyDescent="0.4">
      <c r="A41" s="260" t="s">
        <v>8</v>
      </c>
      <c r="B41" s="72">
        <v>1995</v>
      </c>
      <c r="C41" s="73">
        <v>100.399</v>
      </c>
      <c r="D41" s="74">
        <v>94.233000000000004</v>
      </c>
      <c r="E41" s="73">
        <v>93.858504566778549</v>
      </c>
      <c r="F41" s="74">
        <f t="shared" si="0"/>
        <v>6.1659999999999968</v>
      </c>
      <c r="G41" s="261">
        <v>6.1414954332214426</v>
      </c>
    </row>
    <row r="42" spans="1:7" hidden="1" x14ac:dyDescent="0.4">
      <c r="A42" s="262" t="s">
        <v>9</v>
      </c>
      <c r="B42" s="75">
        <v>1996</v>
      </c>
      <c r="C42" s="76">
        <v>100.64400000000001</v>
      </c>
      <c r="D42" s="77">
        <v>94.427000000000007</v>
      </c>
      <c r="E42" s="76">
        <v>93.822781288502043</v>
      </c>
      <c r="F42" s="77">
        <f t="shared" si="0"/>
        <v>6.2169999999999987</v>
      </c>
      <c r="G42" s="263">
        <v>6.177218711497952</v>
      </c>
    </row>
    <row r="43" spans="1:7" hidden="1" x14ac:dyDescent="0.4">
      <c r="A43" s="262" t="s">
        <v>10</v>
      </c>
      <c r="B43" s="75">
        <v>1996</v>
      </c>
      <c r="C43" s="76">
        <v>101.167</v>
      </c>
      <c r="D43" s="77">
        <v>95.024000000000001</v>
      </c>
      <c r="E43" s="76">
        <v>93.927861852185003</v>
      </c>
      <c r="F43" s="77">
        <f t="shared" si="0"/>
        <v>6.1430000000000007</v>
      </c>
      <c r="G43" s="263">
        <v>6.0721381478150001</v>
      </c>
    </row>
    <row r="44" spans="1:7" x14ac:dyDescent="0.4">
      <c r="A44" s="260" t="s">
        <v>8</v>
      </c>
      <c r="B44" s="72">
        <v>1996</v>
      </c>
      <c r="C44" s="73">
        <v>101.28400000000001</v>
      </c>
      <c r="D44" s="74">
        <v>95.128</v>
      </c>
      <c r="E44" s="73">
        <v>93.92204099364163</v>
      </c>
      <c r="F44" s="74">
        <f t="shared" si="0"/>
        <v>6.1560000000000059</v>
      </c>
      <c r="G44" s="261">
        <v>6.0779590063583644</v>
      </c>
    </row>
    <row r="45" spans="1:7" hidden="1" x14ac:dyDescent="0.4">
      <c r="A45" s="262" t="s">
        <v>9</v>
      </c>
      <c r="B45" s="75">
        <v>1997</v>
      </c>
      <c r="C45" s="76">
        <v>101.97199999999999</v>
      </c>
      <c r="D45" s="77">
        <v>95.781999999999996</v>
      </c>
      <c r="E45" s="76">
        <v>93.929706193857143</v>
      </c>
      <c r="F45" s="77">
        <f t="shared" si="0"/>
        <v>6.1899999999999977</v>
      </c>
      <c r="G45" s="263">
        <v>6.0702938061428613</v>
      </c>
    </row>
    <row r="46" spans="1:7" hidden="1" x14ac:dyDescent="0.4">
      <c r="A46" s="262" t="s">
        <v>10</v>
      </c>
      <c r="B46" s="75">
        <v>1997</v>
      </c>
      <c r="C46" s="76">
        <v>102.28700000000001</v>
      </c>
      <c r="D46" s="77">
        <v>96.091999999999999</v>
      </c>
      <c r="E46" s="76">
        <v>93.943511883230514</v>
      </c>
      <c r="F46" s="77">
        <f t="shared" si="0"/>
        <v>6.1950000000000074</v>
      </c>
      <c r="G46" s="263">
        <v>6.0564881167694891</v>
      </c>
    </row>
    <row r="47" spans="1:7" x14ac:dyDescent="0.4">
      <c r="A47" s="260" t="s">
        <v>8</v>
      </c>
      <c r="B47" s="72">
        <v>1997</v>
      </c>
      <c r="C47" s="73">
        <v>102.80500000000001</v>
      </c>
      <c r="D47" s="74">
        <v>96.472999999999999</v>
      </c>
      <c r="E47" s="73">
        <v>93.840766499683852</v>
      </c>
      <c r="F47" s="74">
        <f t="shared" si="0"/>
        <v>6.3320000000000078</v>
      </c>
      <c r="G47" s="261">
        <v>6.15923350031614</v>
      </c>
    </row>
    <row r="48" spans="1:7" hidden="1" x14ac:dyDescent="0.4">
      <c r="A48" s="262" t="s">
        <v>9</v>
      </c>
      <c r="B48" s="75">
        <v>1998</v>
      </c>
      <c r="C48" s="76">
        <v>103.43</v>
      </c>
      <c r="D48" s="77">
        <v>97.373999999999995</v>
      </c>
      <c r="E48" s="76">
        <v>94.144832253698141</v>
      </c>
      <c r="F48" s="77">
        <f t="shared" si="0"/>
        <v>6.0560000000000116</v>
      </c>
      <c r="G48" s="263">
        <v>5.8551677463018574</v>
      </c>
    </row>
    <row r="49" spans="1:7" hidden="1" x14ac:dyDescent="0.4">
      <c r="A49" s="262" t="s">
        <v>10</v>
      </c>
      <c r="B49" s="75">
        <v>1998</v>
      </c>
      <c r="C49" s="76">
        <v>103.41</v>
      </c>
      <c r="D49" s="77">
        <v>97.31</v>
      </c>
      <c r="E49" s="76">
        <v>94.101150759114219</v>
      </c>
      <c r="F49" s="77">
        <f t="shared" si="0"/>
        <v>6.0999999999999943</v>
      </c>
      <c r="G49" s="263">
        <v>5.8988492408857889</v>
      </c>
    </row>
    <row r="50" spans="1:7" x14ac:dyDescent="0.4">
      <c r="A50" s="260" t="s">
        <v>8</v>
      </c>
      <c r="B50" s="72">
        <v>1998</v>
      </c>
      <c r="C50" s="73">
        <v>104.07</v>
      </c>
      <c r="D50" s="74">
        <v>98.001000000000005</v>
      </c>
      <c r="E50" s="73">
        <v>94.168348227154809</v>
      </c>
      <c r="F50" s="74">
        <f t="shared" si="0"/>
        <v>6.0689999999999884</v>
      </c>
      <c r="G50" s="261">
        <v>5.8316517728451895</v>
      </c>
    </row>
    <row r="51" spans="1:7" hidden="1" x14ac:dyDescent="0.4">
      <c r="A51" s="262" t="s">
        <v>9</v>
      </c>
      <c r="B51" s="75">
        <v>1999</v>
      </c>
      <c r="C51" s="76">
        <v>104.782</v>
      </c>
      <c r="D51" s="77">
        <v>98.513000000000005</v>
      </c>
      <c r="E51" s="76">
        <v>94.017102174037532</v>
      </c>
      <c r="F51" s="77">
        <f t="shared" si="0"/>
        <v>6.2689999999999912</v>
      </c>
      <c r="G51" s="263">
        <v>5.9828978259624659</v>
      </c>
    </row>
    <row r="52" spans="1:7" hidden="1" x14ac:dyDescent="0.4">
      <c r="A52" s="262" t="s">
        <v>10</v>
      </c>
      <c r="B52" s="75">
        <v>1999</v>
      </c>
      <c r="C52" s="76">
        <v>105.05200000000001</v>
      </c>
      <c r="D52" s="77">
        <v>99.180999999999997</v>
      </c>
      <c r="E52" s="76">
        <v>94.411339146327521</v>
      </c>
      <c r="F52" s="77">
        <f t="shared" si="0"/>
        <v>5.8710000000000093</v>
      </c>
      <c r="G52" s="263">
        <v>5.5886608536724749</v>
      </c>
    </row>
    <row r="53" spans="1:7" x14ac:dyDescent="0.4">
      <c r="A53" s="260" t="s">
        <v>8</v>
      </c>
      <c r="B53" s="72">
        <v>1999</v>
      </c>
      <c r="C53" s="73">
        <v>105.381</v>
      </c>
      <c r="D53" s="74">
        <v>99.114000000000004</v>
      </c>
      <c r="E53" s="73">
        <v>94.053007657926955</v>
      </c>
      <c r="F53" s="74">
        <f t="shared" si="0"/>
        <v>6.2669999999999959</v>
      </c>
      <c r="G53" s="261">
        <v>5.9469923420730453</v>
      </c>
    </row>
    <row r="54" spans="1:7" hidden="1" x14ac:dyDescent="0.4">
      <c r="A54" s="262" t="s">
        <v>9</v>
      </c>
      <c r="B54" s="75">
        <v>2000</v>
      </c>
      <c r="C54" s="76">
        <v>105.34699999999999</v>
      </c>
      <c r="D54" s="77">
        <v>99.644000000000005</v>
      </c>
      <c r="E54" s="76">
        <v>94.586461883110118</v>
      </c>
      <c r="F54" s="77">
        <f t="shared" si="0"/>
        <v>5.7029999999999887</v>
      </c>
      <c r="G54" s="263">
        <v>5.4135381168898871</v>
      </c>
    </row>
    <row r="55" spans="1:7" hidden="1" x14ac:dyDescent="0.4">
      <c r="A55" s="262" t="s">
        <v>10</v>
      </c>
      <c r="B55" s="75">
        <v>2000</v>
      </c>
      <c r="C55" s="76">
        <v>105.75700000000001</v>
      </c>
      <c r="D55" s="77">
        <v>99.825999999999993</v>
      </c>
      <c r="E55" s="76">
        <v>94.391860586060488</v>
      </c>
      <c r="F55" s="77">
        <f t="shared" si="0"/>
        <v>5.9310000000000116</v>
      </c>
      <c r="G55" s="263">
        <v>5.6081394139395133</v>
      </c>
    </row>
    <row r="56" spans="1:7" x14ac:dyDescent="0.4">
      <c r="A56" s="260" t="s">
        <v>8</v>
      </c>
      <c r="B56" s="72">
        <v>2000</v>
      </c>
      <c r="C56" s="73">
        <v>106.473</v>
      </c>
      <c r="D56" s="74">
        <v>100.181</v>
      </c>
      <c r="E56" s="73">
        <v>94.090520601467048</v>
      </c>
      <c r="F56" s="74">
        <f t="shared" si="0"/>
        <v>6.2920000000000016</v>
      </c>
      <c r="G56" s="261">
        <v>5.9094793985329632</v>
      </c>
    </row>
    <row r="57" spans="1:7" hidden="1" x14ac:dyDescent="0.4">
      <c r="A57" s="262" t="s">
        <v>9</v>
      </c>
      <c r="B57" s="75">
        <v>2001</v>
      </c>
      <c r="C57" s="76">
        <v>106.959</v>
      </c>
      <c r="D57" s="77">
        <v>101.133</v>
      </c>
      <c r="E57" s="76">
        <v>94.553053039014941</v>
      </c>
      <c r="F57" s="77">
        <f t="shared" si="0"/>
        <v>5.8260000000000076</v>
      </c>
      <c r="G57" s="263">
        <v>5.4469469609850574</v>
      </c>
    </row>
    <row r="58" spans="1:7" hidden="1" x14ac:dyDescent="0.4">
      <c r="A58" s="262" t="s">
        <v>10</v>
      </c>
      <c r="B58" s="75">
        <v>2001</v>
      </c>
      <c r="C58" s="76">
        <v>106.867</v>
      </c>
      <c r="D58" s="77">
        <v>101.676</v>
      </c>
      <c r="E58" s="76">
        <v>95.142560378788588</v>
      </c>
      <c r="F58" s="77">
        <f t="shared" si="0"/>
        <v>5.1910000000000025</v>
      </c>
      <c r="G58" s="263">
        <v>4.8574396212114141</v>
      </c>
    </row>
    <row r="59" spans="1:7" x14ac:dyDescent="0.4">
      <c r="A59" s="260" t="s">
        <v>8</v>
      </c>
      <c r="B59" s="72">
        <v>2001</v>
      </c>
      <c r="C59" s="73">
        <v>107.687</v>
      </c>
      <c r="D59" s="74">
        <v>102.18300000000001</v>
      </c>
      <c r="E59" s="73">
        <v>94.888890952482669</v>
      </c>
      <c r="F59" s="74">
        <f t="shared" si="0"/>
        <v>5.5039999999999907</v>
      </c>
      <c r="G59" s="261">
        <v>5.111109047517334</v>
      </c>
    </row>
    <row r="60" spans="1:7" hidden="1" x14ac:dyDescent="0.4">
      <c r="A60" s="262" t="s">
        <v>9</v>
      </c>
      <c r="B60" s="75">
        <v>2002</v>
      </c>
      <c r="C60" s="76">
        <v>108.261</v>
      </c>
      <c r="D60" s="77">
        <v>103.43600000000001</v>
      </c>
      <c r="E60" s="76">
        <v>95.543178060428048</v>
      </c>
      <c r="F60" s="77">
        <f t="shared" si="0"/>
        <v>4.8249999999999886</v>
      </c>
      <c r="G60" s="263">
        <v>4.4568219395719497</v>
      </c>
    </row>
    <row r="61" spans="1:7" hidden="1" x14ac:dyDescent="0.4">
      <c r="A61" s="262" t="s">
        <v>10</v>
      </c>
      <c r="B61" s="75">
        <v>2002</v>
      </c>
      <c r="C61" s="76">
        <v>108.508</v>
      </c>
      <c r="D61" s="77">
        <v>103.212</v>
      </c>
      <c r="E61" s="76">
        <v>95.119253879898253</v>
      </c>
      <c r="F61" s="77">
        <f t="shared" si="0"/>
        <v>5.2959999999999923</v>
      </c>
      <c r="G61" s="263">
        <v>4.8807461201017368</v>
      </c>
    </row>
    <row r="62" spans="1:7" x14ac:dyDescent="0.4">
      <c r="A62" s="260" t="s">
        <v>8</v>
      </c>
      <c r="B62" s="72">
        <v>2002</v>
      </c>
      <c r="C62" s="73">
        <v>109.032</v>
      </c>
      <c r="D62" s="74">
        <v>103.96</v>
      </c>
      <c r="E62" s="73">
        <v>95.348154670188563</v>
      </c>
      <c r="F62" s="74">
        <f t="shared" si="0"/>
        <v>5.0720000000000027</v>
      </c>
      <c r="G62" s="261">
        <v>4.6518453298114339</v>
      </c>
    </row>
    <row r="63" spans="1:7" hidden="1" x14ac:dyDescent="0.4">
      <c r="A63" s="262" t="s">
        <v>9</v>
      </c>
      <c r="B63" s="75">
        <v>2003</v>
      </c>
      <c r="C63" s="76">
        <v>112.108</v>
      </c>
      <c r="D63" s="77">
        <v>107.09699999999999</v>
      </c>
      <c r="E63" s="76">
        <v>95.530203018517852</v>
      </c>
      <c r="F63" s="77">
        <f t="shared" si="0"/>
        <v>5.0110000000000099</v>
      </c>
      <c r="G63" s="263">
        <v>4.4697969814821503</v>
      </c>
    </row>
    <row r="64" spans="1:7" hidden="1" x14ac:dyDescent="0.4">
      <c r="A64" s="262" t="s">
        <v>10</v>
      </c>
      <c r="B64" s="75">
        <v>2003</v>
      </c>
      <c r="C64" s="76">
        <v>112.117</v>
      </c>
      <c r="D64" s="77">
        <v>106.776</v>
      </c>
      <c r="E64" s="76">
        <v>95.236226442020381</v>
      </c>
      <c r="F64" s="77">
        <f t="shared" si="0"/>
        <v>5.3410000000000082</v>
      </c>
      <c r="G64" s="263">
        <v>4.7637735579796177</v>
      </c>
    </row>
    <row r="65" spans="1:7" x14ac:dyDescent="0.4">
      <c r="A65" s="260" t="s">
        <v>8</v>
      </c>
      <c r="B65" s="72">
        <v>2003</v>
      </c>
      <c r="C65" s="73">
        <v>113.105</v>
      </c>
      <c r="D65" s="74">
        <v>107.092</v>
      </c>
      <c r="E65" s="73">
        <v>94.683700985809637</v>
      </c>
      <c r="F65" s="74">
        <f t="shared" si="0"/>
        <v>6.0130000000000052</v>
      </c>
      <c r="G65" s="261">
        <v>5.316299014190359</v>
      </c>
    </row>
    <row r="66" spans="1:7" hidden="1" x14ac:dyDescent="0.4">
      <c r="A66" s="262" t="s">
        <v>9</v>
      </c>
      <c r="B66" s="75">
        <v>2004</v>
      </c>
      <c r="C66" s="76">
        <v>112.94499999999999</v>
      </c>
      <c r="D66" s="77">
        <v>106.408</v>
      </c>
      <c r="E66" s="76">
        <v>94.212227190225335</v>
      </c>
      <c r="F66" s="77">
        <f t="shared" si="0"/>
        <v>6.5369999999999919</v>
      </c>
      <c r="G66" s="263">
        <v>5.7877728097746619</v>
      </c>
    </row>
    <row r="67" spans="1:7" hidden="1" x14ac:dyDescent="0.4">
      <c r="A67" s="262" t="s">
        <v>10</v>
      </c>
      <c r="B67" s="75">
        <v>2004</v>
      </c>
      <c r="C67" s="76">
        <v>113.53</v>
      </c>
      <c r="D67" s="77">
        <v>106.455</v>
      </c>
      <c r="E67" s="76">
        <v>93.768167004316041</v>
      </c>
      <c r="F67" s="77">
        <f t="shared" si="0"/>
        <v>7.0750000000000028</v>
      </c>
      <c r="G67" s="263">
        <v>6.2318329956839627</v>
      </c>
    </row>
    <row r="68" spans="1:7" x14ac:dyDescent="0.4">
      <c r="A68" s="260" t="s">
        <v>8</v>
      </c>
      <c r="B68" s="72">
        <v>2004</v>
      </c>
      <c r="C68" s="73">
        <v>113.76300000000001</v>
      </c>
      <c r="D68" s="74">
        <v>106.357</v>
      </c>
      <c r="E68" s="73">
        <v>93.489974772113953</v>
      </c>
      <c r="F68" s="74">
        <f t="shared" si="0"/>
        <v>7.4060000000000059</v>
      </c>
      <c r="G68" s="261">
        <v>6.5100252278860484</v>
      </c>
    </row>
    <row r="69" spans="1:7" hidden="1" x14ac:dyDescent="0.4">
      <c r="A69" s="262" t="s">
        <v>9</v>
      </c>
      <c r="B69" s="75">
        <v>2005</v>
      </c>
      <c r="C69" s="76">
        <v>114.5</v>
      </c>
      <c r="D69" s="77">
        <v>105.8</v>
      </c>
      <c r="E69" s="76">
        <v>92.4</v>
      </c>
      <c r="F69" s="77">
        <f t="shared" si="0"/>
        <v>8.7000000000000028</v>
      </c>
      <c r="G69" s="263">
        <v>7.6</v>
      </c>
    </row>
    <row r="70" spans="1:7" hidden="1" x14ac:dyDescent="0.4">
      <c r="A70" s="262" t="s">
        <v>10</v>
      </c>
      <c r="B70" s="75">
        <v>2005</v>
      </c>
      <c r="C70" s="76">
        <v>114.4</v>
      </c>
      <c r="D70" s="77">
        <v>107.5</v>
      </c>
      <c r="E70" s="76">
        <v>94</v>
      </c>
      <c r="F70" s="77">
        <v>6.8</v>
      </c>
      <c r="G70" s="263">
        <v>6</v>
      </c>
    </row>
    <row r="71" spans="1:7" x14ac:dyDescent="0.4">
      <c r="A71" s="260" t="s">
        <v>8</v>
      </c>
      <c r="B71" s="72">
        <v>2005</v>
      </c>
      <c r="C71" s="73">
        <v>115.17400000000001</v>
      </c>
      <c r="D71" s="74">
        <v>106.976</v>
      </c>
      <c r="E71" s="73">
        <v>92.882074079219251</v>
      </c>
      <c r="F71" s="74">
        <f t="shared" ref="F71:F96" si="1">C71-D71</f>
        <v>8.1980000000000075</v>
      </c>
      <c r="G71" s="261">
        <v>7.1179259207807375</v>
      </c>
    </row>
    <row r="72" spans="1:7" hidden="1" x14ac:dyDescent="0.4">
      <c r="A72" s="262" t="s">
        <v>9</v>
      </c>
      <c r="B72" s="75">
        <v>2006</v>
      </c>
      <c r="C72" s="76">
        <v>115.535</v>
      </c>
      <c r="D72" s="77">
        <v>107.18</v>
      </c>
      <c r="E72" s="76">
        <v>92.768425152551188</v>
      </c>
      <c r="F72" s="77">
        <f t="shared" si="1"/>
        <v>8.3549999999999898</v>
      </c>
      <c r="G72" s="263">
        <v>7.2315748474488171</v>
      </c>
    </row>
    <row r="73" spans="1:7" hidden="1" x14ac:dyDescent="0.4">
      <c r="A73" s="262" t="s">
        <v>10</v>
      </c>
      <c r="B73" s="75">
        <v>2006</v>
      </c>
      <c r="C73" s="76">
        <v>116.232</v>
      </c>
      <c r="D73" s="77">
        <v>109.93600000000001</v>
      </c>
      <c r="E73" s="76">
        <v>94.58324729850645</v>
      </c>
      <c r="F73" s="77">
        <f t="shared" si="1"/>
        <v>6.2959999999999923</v>
      </c>
      <c r="G73" s="263">
        <v>5.4167527014935581</v>
      </c>
    </row>
    <row r="74" spans="1:7" x14ac:dyDescent="0.4">
      <c r="A74" s="260" t="s">
        <v>8</v>
      </c>
      <c r="B74" s="72">
        <v>2006</v>
      </c>
      <c r="C74" s="73">
        <v>116.39100000000001</v>
      </c>
      <c r="D74" s="74">
        <v>108.759</v>
      </c>
      <c r="E74" s="73">
        <v>93.442791968451161</v>
      </c>
      <c r="F74" s="74">
        <f t="shared" si="1"/>
        <v>7.632000000000005</v>
      </c>
      <c r="G74" s="261">
        <v>6.5572080315488348</v>
      </c>
    </row>
    <row r="75" spans="1:7" hidden="1" x14ac:dyDescent="0.4">
      <c r="A75" s="262" t="s">
        <v>9</v>
      </c>
      <c r="B75" s="75">
        <v>2007</v>
      </c>
      <c r="C75" s="76">
        <v>117.133</v>
      </c>
      <c r="D75" s="77">
        <v>110.767</v>
      </c>
      <c r="E75" s="76">
        <v>94.565152433558424</v>
      </c>
      <c r="F75" s="77">
        <f t="shared" si="1"/>
        <v>6.3659999999999997</v>
      </c>
      <c r="G75" s="263">
        <v>5.4348475664415661</v>
      </c>
    </row>
    <row r="76" spans="1:7" hidden="1" x14ac:dyDescent="0.4">
      <c r="A76" s="262" t="s">
        <v>10</v>
      </c>
      <c r="B76" s="75">
        <v>2007</v>
      </c>
      <c r="C76" s="76">
        <v>117.67700000000001</v>
      </c>
      <c r="D76" s="77">
        <v>111.744</v>
      </c>
      <c r="E76" s="76">
        <v>94.958233129668486</v>
      </c>
      <c r="F76" s="77">
        <f t="shared" si="1"/>
        <v>5.9330000000000069</v>
      </c>
      <c r="G76" s="263">
        <v>5.0417668703315064</v>
      </c>
    </row>
    <row r="77" spans="1:7" x14ac:dyDescent="0.4">
      <c r="A77" s="260" t="s">
        <v>8</v>
      </c>
      <c r="B77" s="72">
        <v>2007</v>
      </c>
      <c r="C77" s="73">
        <v>118.185</v>
      </c>
      <c r="D77" s="74">
        <v>112.167</v>
      </c>
      <c r="E77" s="73">
        <v>94.9079832466049</v>
      </c>
      <c r="F77" s="74">
        <f t="shared" si="1"/>
        <v>6.0180000000000007</v>
      </c>
      <c r="G77" s="261">
        <v>5.0920167533951011</v>
      </c>
    </row>
    <row r="78" spans="1:7" hidden="1" x14ac:dyDescent="0.4">
      <c r="A78" s="262" t="s">
        <v>9</v>
      </c>
      <c r="B78" s="75">
        <v>2008</v>
      </c>
      <c r="C78" s="76">
        <v>117.83</v>
      </c>
      <c r="D78" s="77">
        <v>112.19499999999999</v>
      </c>
      <c r="E78" s="76">
        <v>95.217686497496388</v>
      </c>
      <c r="F78" s="77">
        <f t="shared" si="1"/>
        <v>5.6350000000000051</v>
      </c>
      <c r="G78" s="263">
        <v>4.7823135025036114</v>
      </c>
    </row>
    <row r="79" spans="1:7" hidden="1" x14ac:dyDescent="0.4">
      <c r="A79" s="262" t="s">
        <v>10</v>
      </c>
      <c r="B79" s="75">
        <v>2008</v>
      </c>
      <c r="C79" s="76">
        <v>118.01900000000001</v>
      </c>
      <c r="D79" s="77">
        <v>112.551</v>
      </c>
      <c r="E79" s="76">
        <v>95.366847710961792</v>
      </c>
      <c r="F79" s="77">
        <f t="shared" si="1"/>
        <v>5.4680000000000035</v>
      </c>
      <c r="G79" s="263">
        <v>4.6331522890382084</v>
      </c>
    </row>
    <row r="80" spans="1:7" x14ac:dyDescent="0.4">
      <c r="A80" s="260" t="s">
        <v>8</v>
      </c>
      <c r="B80" s="72">
        <v>2008</v>
      </c>
      <c r="C80" s="73">
        <v>118.572</v>
      </c>
      <c r="D80" s="74">
        <v>112.682</v>
      </c>
      <c r="E80" s="73">
        <v>95.032554059980441</v>
      </c>
      <c r="F80" s="74">
        <f t="shared" si="1"/>
        <v>5.8900000000000006</v>
      </c>
      <c r="G80" s="261">
        <v>4.9674459400195667</v>
      </c>
    </row>
    <row r="81" spans="1:7" hidden="1" x14ac:dyDescent="0.4">
      <c r="A81" s="262" t="s">
        <v>9</v>
      </c>
      <c r="B81" s="75">
        <v>2009</v>
      </c>
      <c r="C81" s="76">
        <v>118.38200000000001</v>
      </c>
      <c r="D81" s="77">
        <v>113.22</v>
      </c>
      <c r="E81" s="76">
        <v>95.639539794901253</v>
      </c>
      <c r="F81" s="77">
        <f t="shared" si="1"/>
        <v>5.1620000000000061</v>
      </c>
      <c r="G81" s="263">
        <v>4.3604602050987529</v>
      </c>
    </row>
    <row r="82" spans="1:7" hidden="1" x14ac:dyDescent="0.4">
      <c r="A82" s="262" t="s">
        <v>10</v>
      </c>
      <c r="B82" s="75">
        <v>2009</v>
      </c>
      <c r="C82" s="76">
        <v>118.369</v>
      </c>
      <c r="D82" s="77">
        <v>113.304</v>
      </c>
      <c r="E82" s="76">
        <v>95.721008034198135</v>
      </c>
      <c r="F82" s="77">
        <f t="shared" si="1"/>
        <v>5.0649999999999977</v>
      </c>
      <c r="G82" s="263">
        <v>4.2789919658018549</v>
      </c>
    </row>
    <row r="83" spans="1:7" x14ac:dyDescent="0.4">
      <c r="A83" s="260" t="s">
        <v>8</v>
      </c>
      <c r="B83" s="72">
        <v>2009</v>
      </c>
      <c r="C83" s="73">
        <v>119.152</v>
      </c>
      <c r="D83" s="74">
        <v>114.038</v>
      </c>
      <c r="E83" s="73">
        <v>95.708003222774266</v>
      </c>
      <c r="F83" s="74">
        <f t="shared" si="1"/>
        <v>5.1140000000000043</v>
      </c>
      <c r="G83" s="261">
        <v>4.2919967772257328</v>
      </c>
    </row>
    <row r="84" spans="1:7" hidden="1" x14ac:dyDescent="0.4">
      <c r="A84" s="262" t="s">
        <v>9</v>
      </c>
      <c r="B84" s="75">
        <v>2010</v>
      </c>
      <c r="C84" s="76">
        <v>118.27800000000001</v>
      </c>
      <c r="D84" s="77">
        <v>113.58199999999999</v>
      </c>
      <c r="E84" s="76">
        <v>96.029692757740222</v>
      </c>
      <c r="F84" s="77">
        <f t="shared" si="1"/>
        <v>4.6960000000000122</v>
      </c>
      <c r="G84" s="263">
        <v>3.9703072422597714</v>
      </c>
    </row>
    <row r="85" spans="1:7" hidden="1" x14ac:dyDescent="0.4">
      <c r="A85" s="262" t="s">
        <v>10</v>
      </c>
      <c r="B85" s="75">
        <v>2010</v>
      </c>
      <c r="C85" s="76">
        <v>118.3</v>
      </c>
      <c r="D85" s="77">
        <v>113.512</v>
      </c>
      <c r="E85" s="76">
        <v>95.952662721893489</v>
      </c>
      <c r="F85" s="77">
        <f t="shared" si="1"/>
        <v>4.7879999999999967</v>
      </c>
      <c r="G85" s="263">
        <v>4.0473372781065065</v>
      </c>
    </row>
    <row r="86" spans="1:7" x14ac:dyDescent="0.4">
      <c r="A86" s="260" t="s">
        <v>8</v>
      </c>
      <c r="B86" s="72">
        <v>2010</v>
      </c>
      <c r="C86" s="73">
        <v>119.4</v>
      </c>
      <c r="D86" s="74">
        <v>114</v>
      </c>
      <c r="E86" s="73">
        <v>95.477386934673362</v>
      </c>
      <c r="F86" s="74">
        <f t="shared" si="1"/>
        <v>5.4000000000000057</v>
      </c>
      <c r="G86" s="261">
        <v>4.5226130653266372</v>
      </c>
    </row>
    <row r="87" spans="1:7" hidden="1" x14ac:dyDescent="0.4">
      <c r="A87" s="262" t="s">
        <v>9</v>
      </c>
      <c r="B87" s="75">
        <v>2011</v>
      </c>
      <c r="C87" s="76">
        <v>119.8</v>
      </c>
      <c r="D87" s="77">
        <v>114.9</v>
      </c>
      <c r="E87" s="76">
        <v>95.909849749582648</v>
      </c>
      <c r="F87" s="77">
        <f t="shared" si="1"/>
        <v>4.8999999999999915</v>
      </c>
      <c r="G87" s="263">
        <v>4.0901502504173548</v>
      </c>
    </row>
    <row r="88" spans="1:7" hidden="1" x14ac:dyDescent="0.4">
      <c r="A88" s="262" t="s">
        <v>10</v>
      </c>
      <c r="B88" s="75">
        <v>2011</v>
      </c>
      <c r="C88" s="76">
        <v>119.3</v>
      </c>
      <c r="D88" s="77">
        <v>114.1</v>
      </c>
      <c r="E88" s="76">
        <v>95.641240569991609</v>
      </c>
      <c r="F88" s="77">
        <f t="shared" si="1"/>
        <v>5.2000000000000028</v>
      </c>
      <c r="G88" s="263">
        <v>4.3587594300083845</v>
      </c>
    </row>
    <row r="89" spans="1:7" x14ac:dyDescent="0.4">
      <c r="A89" s="260" t="s">
        <v>8</v>
      </c>
      <c r="B89" s="72">
        <v>2011</v>
      </c>
      <c r="C89" s="73">
        <v>119.7</v>
      </c>
      <c r="D89" s="74">
        <v>114.4</v>
      </c>
      <c r="E89" s="73">
        <f>100*D89/C89</f>
        <v>95.572263993316625</v>
      </c>
      <c r="F89" s="74">
        <f t="shared" si="1"/>
        <v>5.2999999999999972</v>
      </c>
      <c r="G89" s="261">
        <f t="shared" ref="G89:G96" si="2">100-E89</f>
        <v>4.4277360066833751</v>
      </c>
    </row>
    <row r="90" spans="1:7" hidden="1" x14ac:dyDescent="0.4">
      <c r="A90" s="262" t="s">
        <v>9</v>
      </c>
      <c r="B90" s="75">
        <v>2012</v>
      </c>
      <c r="C90" s="76">
        <v>121.9</v>
      </c>
      <c r="D90" s="77">
        <v>117</v>
      </c>
      <c r="E90" s="76">
        <f>100*D90/C90</f>
        <v>95.980311730926985</v>
      </c>
      <c r="F90" s="77">
        <f t="shared" si="1"/>
        <v>4.9000000000000057</v>
      </c>
      <c r="G90" s="263">
        <f t="shared" si="2"/>
        <v>4.0196882690730149</v>
      </c>
    </row>
    <row r="91" spans="1:7" hidden="1" x14ac:dyDescent="0.4">
      <c r="A91" s="262" t="s">
        <v>10</v>
      </c>
      <c r="B91" s="75">
        <v>2012</v>
      </c>
      <c r="C91" s="76">
        <v>121.7</v>
      </c>
      <c r="D91" s="77">
        <v>117</v>
      </c>
      <c r="E91" s="76">
        <f>100*D91/C91</f>
        <v>96.138044371405087</v>
      </c>
      <c r="F91" s="77">
        <f t="shared" si="1"/>
        <v>4.7000000000000028</v>
      </c>
      <c r="G91" s="263">
        <f t="shared" si="2"/>
        <v>3.861955628594913</v>
      </c>
    </row>
    <row r="92" spans="1:7" x14ac:dyDescent="0.4">
      <c r="A92" s="260" t="s">
        <v>8</v>
      </c>
      <c r="B92" s="72">
        <v>2012</v>
      </c>
      <c r="C92" s="73">
        <v>122</v>
      </c>
      <c r="D92" s="74">
        <v>116.9</v>
      </c>
      <c r="E92" s="73">
        <v>95.8</v>
      </c>
      <c r="F92" s="74">
        <f t="shared" si="1"/>
        <v>5.0999999999999943</v>
      </c>
      <c r="G92" s="261">
        <f t="shared" si="2"/>
        <v>4.2000000000000028</v>
      </c>
    </row>
    <row r="93" spans="1:7" hidden="1" x14ac:dyDescent="0.4">
      <c r="A93" s="262" t="s">
        <v>9</v>
      </c>
      <c r="B93" s="75">
        <v>2013</v>
      </c>
      <c r="C93" s="76">
        <v>123.3</v>
      </c>
      <c r="D93" s="77">
        <v>118.3</v>
      </c>
      <c r="E93" s="76">
        <v>96</v>
      </c>
      <c r="F93" s="77">
        <f t="shared" si="1"/>
        <v>5</v>
      </c>
      <c r="G93" s="263">
        <f t="shared" si="2"/>
        <v>4</v>
      </c>
    </row>
    <row r="94" spans="1:7" hidden="1" x14ac:dyDescent="0.4">
      <c r="A94" s="262" t="s">
        <v>10</v>
      </c>
      <c r="B94" s="75">
        <v>2013</v>
      </c>
      <c r="C94" s="76">
        <v>123.1</v>
      </c>
      <c r="D94" s="77">
        <v>118.3</v>
      </c>
      <c r="E94" s="76">
        <f>100*D94/C94</f>
        <v>96.100731112916336</v>
      </c>
      <c r="F94" s="77">
        <f t="shared" si="1"/>
        <v>4.7999999999999972</v>
      </c>
      <c r="G94" s="263">
        <f t="shared" si="2"/>
        <v>3.8992688870836645</v>
      </c>
    </row>
    <row r="95" spans="1:7" x14ac:dyDescent="0.4">
      <c r="A95" s="260" t="s">
        <v>8</v>
      </c>
      <c r="B95" s="72">
        <v>2013</v>
      </c>
      <c r="C95" s="73">
        <v>123.7</v>
      </c>
      <c r="D95" s="74">
        <v>118.4</v>
      </c>
      <c r="E95" s="73">
        <f>100*D95/C95</f>
        <v>95.715440582053347</v>
      </c>
      <c r="F95" s="74">
        <f t="shared" si="1"/>
        <v>5.2999999999999972</v>
      </c>
      <c r="G95" s="261">
        <f t="shared" si="2"/>
        <v>4.2845594179466531</v>
      </c>
    </row>
    <row r="96" spans="1:7" hidden="1" x14ac:dyDescent="0.4">
      <c r="A96" s="262" t="s">
        <v>9</v>
      </c>
      <c r="B96" s="75">
        <v>2014</v>
      </c>
      <c r="C96" s="76">
        <v>124.2</v>
      </c>
      <c r="D96" s="77">
        <v>119.5</v>
      </c>
      <c r="E96" s="76">
        <v>96.3</v>
      </c>
      <c r="F96" s="77">
        <f t="shared" si="1"/>
        <v>4.7000000000000028</v>
      </c>
      <c r="G96" s="263">
        <f t="shared" si="2"/>
        <v>3.7000000000000028</v>
      </c>
    </row>
    <row r="97" spans="1:8" hidden="1" x14ac:dyDescent="0.4">
      <c r="A97" s="262" t="s">
        <v>10</v>
      </c>
      <c r="B97" s="75">
        <v>2014</v>
      </c>
      <c r="C97" s="76">
        <v>123.9</v>
      </c>
      <c r="D97" s="77">
        <v>119</v>
      </c>
      <c r="E97" s="76">
        <v>96</v>
      </c>
      <c r="F97" s="77">
        <v>4.9000000000000057</v>
      </c>
      <c r="G97" s="263">
        <v>3.9548022598870034</v>
      </c>
    </row>
    <row r="98" spans="1:8" x14ac:dyDescent="0.4">
      <c r="A98" s="260" t="s">
        <v>8</v>
      </c>
      <c r="B98" s="72">
        <v>2014</v>
      </c>
      <c r="C98" s="73">
        <v>124.8</v>
      </c>
      <c r="D98" s="74">
        <v>119.9</v>
      </c>
      <c r="E98" s="73">
        <v>96.07</v>
      </c>
      <c r="F98" s="74">
        <f t="shared" ref="F98:F104" si="3">C98-D98</f>
        <v>4.8999999999999915</v>
      </c>
      <c r="G98" s="261">
        <v>3.9</v>
      </c>
    </row>
    <row r="99" spans="1:8" hidden="1" x14ac:dyDescent="0.4">
      <c r="A99" s="264" t="s">
        <v>9</v>
      </c>
      <c r="B99" s="79">
        <v>2015</v>
      </c>
      <c r="C99" s="80">
        <v>125.5</v>
      </c>
      <c r="D99" s="81">
        <v>121.10599999999999</v>
      </c>
      <c r="E99" s="82">
        <v>96.49</v>
      </c>
      <c r="F99" s="81">
        <f t="shared" si="3"/>
        <v>4.3940000000000055</v>
      </c>
      <c r="G99" s="265">
        <v>3.5</v>
      </c>
    </row>
    <row r="100" spans="1:8" hidden="1" x14ac:dyDescent="0.4">
      <c r="A100" s="262" t="s">
        <v>10</v>
      </c>
      <c r="B100" s="75">
        <v>2015</v>
      </c>
      <c r="C100" s="84">
        <v>125.8</v>
      </c>
      <c r="D100" s="77">
        <v>121.7</v>
      </c>
      <c r="E100" s="76">
        <v>96.3</v>
      </c>
      <c r="F100" s="77">
        <f t="shared" si="3"/>
        <v>4.0999999999999943</v>
      </c>
      <c r="G100" s="263">
        <v>3.5</v>
      </c>
    </row>
    <row r="101" spans="1:8" x14ac:dyDescent="0.4">
      <c r="A101" s="260" t="s">
        <v>8</v>
      </c>
      <c r="B101" s="72">
        <v>2015</v>
      </c>
      <c r="C101" s="73">
        <v>126.1</v>
      </c>
      <c r="D101" s="74">
        <v>122.2</v>
      </c>
      <c r="E101" s="73">
        <v>96.3</v>
      </c>
      <c r="F101" s="74">
        <f t="shared" si="3"/>
        <v>3.8999999999999915</v>
      </c>
      <c r="G101" s="261">
        <v>3.1</v>
      </c>
    </row>
    <row r="102" spans="1:8" hidden="1" x14ac:dyDescent="0.4">
      <c r="A102" s="264" t="s">
        <v>9</v>
      </c>
      <c r="B102" s="79">
        <v>2016</v>
      </c>
      <c r="C102" s="82">
        <v>127.2</v>
      </c>
      <c r="D102" s="81">
        <v>122.7</v>
      </c>
      <c r="E102" s="82">
        <v>96.5</v>
      </c>
      <c r="F102" s="81">
        <f t="shared" si="3"/>
        <v>4.5</v>
      </c>
      <c r="G102" s="265">
        <f>100-E102</f>
        <v>3.5</v>
      </c>
    </row>
    <row r="103" spans="1:8" hidden="1" x14ac:dyDescent="0.4">
      <c r="A103" s="262" t="s">
        <v>10</v>
      </c>
      <c r="B103" s="75">
        <v>2016</v>
      </c>
      <c r="C103" s="76">
        <v>127</v>
      </c>
      <c r="D103" s="77">
        <f>C103*0.964</f>
        <v>122.428</v>
      </c>
      <c r="E103" s="76">
        <v>96.4</v>
      </c>
      <c r="F103" s="77">
        <f t="shared" si="3"/>
        <v>4.5720000000000027</v>
      </c>
      <c r="G103" s="263">
        <f>100-E103</f>
        <v>3.5999999999999943</v>
      </c>
    </row>
    <row r="104" spans="1:8" x14ac:dyDescent="0.4">
      <c r="A104" s="262" t="s">
        <v>8</v>
      </c>
      <c r="B104" s="75">
        <v>2016</v>
      </c>
      <c r="C104" s="76">
        <v>127.3</v>
      </c>
      <c r="D104" s="77">
        <v>122.6</v>
      </c>
      <c r="E104" s="76">
        <v>96.3</v>
      </c>
      <c r="F104" s="77">
        <f t="shared" si="3"/>
        <v>4.7000000000000028</v>
      </c>
      <c r="G104" s="263">
        <f>100-E104</f>
        <v>3.7000000000000028</v>
      </c>
      <c r="H104" s="14" t="s">
        <v>11</v>
      </c>
    </row>
    <row r="105" spans="1:8" hidden="1" x14ac:dyDescent="0.4">
      <c r="A105" s="264" t="s">
        <v>9</v>
      </c>
      <c r="B105" s="79">
        <v>2017</v>
      </c>
      <c r="C105" s="82">
        <v>127.4</v>
      </c>
      <c r="D105" s="81">
        <f>C105*E105/100</f>
        <v>122.55880000000001</v>
      </c>
      <c r="E105" s="82">
        <v>96.2</v>
      </c>
      <c r="F105" s="81">
        <f>C105-D105</f>
        <v>4.8412000000000006</v>
      </c>
      <c r="G105" s="265">
        <v>3.8</v>
      </c>
    </row>
    <row r="106" spans="1:8" hidden="1" x14ac:dyDescent="0.4">
      <c r="A106" s="262" t="s">
        <v>10</v>
      </c>
      <c r="B106" s="75">
        <v>2017</v>
      </c>
      <c r="C106" s="76">
        <v>127.5</v>
      </c>
      <c r="D106" s="77">
        <f>C106*E106/100</f>
        <v>122.91</v>
      </c>
      <c r="E106" s="76">
        <v>96.4</v>
      </c>
      <c r="F106" s="77">
        <f>C106-D106</f>
        <v>4.5900000000000034</v>
      </c>
      <c r="G106" s="263">
        <f>100-E106</f>
        <v>3.5999999999999943</v>
      </c>
    </row>
    <row r="107" spans="1:8" x14ac:dyDescent="0.4">
      <c r="A107" s="260" t="s">
        <v>8</v>
      </c>
      <c r="B107" s="72">
        <v>2017</v>
      </c>
      <c r="C107" s="73">
        <v>127.5</v>
      </c>
      <c r="D107" s="74">
        <f>C107*E107/100</f>
        <v>122.145</v>
      </c>
      <c r="E107" s="73">
        <v>95.8</v>
      </c>
      <c r="F107" s="74">
        <f>C107-D107</f>
        <v>5.355000000000004</v>
      </c>
      <c r="G107" s="261">
        <f>100-E107</f>
        <v>4.2000000000000028</v>
      </c>
      <c r="H107" s="14" t="s">
        <v>11</v>
      </c>
    </row>
    <row r="108" spans="1:8" x14ac:dyDescent="0.4">
      <c r="A108" s="264" t="s">
        <v>9</v>
      </c>
      <c r="B108" s="79">
        <v>2018</v>
      </c>
      <c r="C108" s="80">
        <v>128.80000000000001</v>
      </c>
      <c r="D108" s="81">
        <f>C108*E108/100</f>
        <v>124.16320000000002</v>
      </c>
      <c r="E108" s="82">
        <v>96.4</v>
      </c>
      <c r="F108" s="81">
        <f>C108-D108</f>
        <v>4.6367999999999938</v>
      </c>
      <c r="G108" s="265">
        <f>100-E108</f>
        <v>3.5999999999999943</v>
      </c>
      <c r="H108" s="3" t="s">
        <v>11</v>
      </c>
    </row>
    <row r="109" spans="1:8" x14ac:dyDescent="0.4">
      <c r="A109" s="262" t="s">
        <v>10</v>
      </c>
      <c r="B109" s="75">
        <v>2018</v>
      </c>
      <c r="C109" s="84">
        <v>129.1</v>
      </c>
      <c r="D109" s="77">
        <v>123.93599999999998</v>
      </c>
      <c r="E109" s="76">
        <v>96</v>
      </c>
      <c r="F109" s="77">
        <v>5.1640000000000157</v>
      </c>
      <c r="G109" s="263">
        <v>4</v>
      </c>
    </row>
    <row r="110" spans="1:8" x14ac:dyDescent="0.4">
      <c r="A110" s="260" t="s">
        <v>8</v>
      </c>
      <c r="B110" s="72">
        <v>2018</v>
      </c>
      <c r="C110" s="85">
        <v>129.4</v>
      </c>
      <c r="D110" s="74">
        <v>124.2</v>
      </c>
      <c r="E110" s="73">
        <v>96</v>
      </c>
      <c r="F110" s="74">
        <f>C110-D110</f>
        <v>5.2000000000000028</v>
      </c>
      <c r="G110" s="261">
        <v>4</v>
      </c>
      <c r="H110" s="14" t="s">
        <v>11</v>
      </c>
    </row>
    <row r="111" spans="1:8" x14ac:dyDescent="0.4">
      <c r="A111" s="262" t="s">
        <v>9</v>
      </c>
      <c r="B111" s="75">
        <v>2019</v>
      </c>
      <c r="C111" s="84">
        <v>129.9</v>
      </c>
      <c r="D111" s="77">
        <v>124.9</v>
      </c>
      <c r="E111" s="76">
        <v>96.2</v>
      </c>
      <c r="F111" s="77">
        <v>4.9000000000000004</v>
      </c>
      <c r="G111" s="263">
        <v>3.8</v>
      </c>
    </row>
    <row r="112" spans="1:8" x14ac:dyDescent="0.4">
      <c r="A112" s="262" t="s">
        <v>10</v>
      </c>
      <c r="B112" s="75">
        <v>2019</v>
      </c>
      <c r="C112" s="84">
        <v>129.9</v>
      </c>
      <c r="D112" s="77">
        <v>124.9</v>
      </c>
      <c r="E112" s="76">
        <v>96.2</v>
      </c>
      <c r="F112" s="77">
        <v>4.9000000000000004</v>
      </c>
      <c r="G112" s="263">
        <v>3.8</v>
      </c>
      <c r="H112" s="14" t="s">
        <v>11</v>
      </c>
    </row>
    <row r="113" spans="1:8" x14ac:dyDescent="0.4">
      <c r="A113" s="260" t="s">
        <v>8</v>
      </c>
      <c r="B113" s="72">
        <v>2019</v>
      </c>
      <c r="C113" s="85">
        <v>130.6</v>
      </c>
      <c r="D113" s="74">
        <v>125.2</v>
      </c>
      <c r="E113" s="73">
        <v>95.8</v>
      </c>
      <c r="F113" s="74">
        <f t="shared" ref="F113:F119" si="4">C113-D113</f>
        <v>5.3999999999999915</v>
      </c>
      <c r="G113" s="261">
        <f t="shared" ref="G113:G119" si="5">100-E113</f>
        <v>4.2000000000000028</v>
      </c>
      <c r="H113" s="14" t="s">
        <v>11</v>
      </c>
    </row>
    <row r="114" spans="1:8" x14ac:dyDescent="0.4">
      <c r="A114" s="262" t="s">
        <v>9</v>
      </c>
      <c r="B114" s="75">
        <v>2020</v>
      </c>
      <c r="C114" s="84">
        <v>129.30000000000001</v>
      </c>
      <c r="D114" s="77">
        <f t="shared" ref="D114:D120" si="6">C114*(E114/100)</f>
        <v>125.42100000000001</v>
      </c>
      <c r="E114" s="76">
        <v>97</v>
      </c>
      <c r="F114" s="77">
        <f t="shared" si="4"/>
        <v>3.8790000000000049</v>
      </c>
      <c r="G114" s="263">
        <f t="shared" si="5"/>
        <v>3</v>
      </c>
    </row>
    <row r="115" spans="1:8" x14ac:dyDescent="0.4">
      <c r="A115" s="262" t="s">
        <v>10</v>
      </c>
      <c r="B115" s="75">
        <v>2020</v>
      </c>
      <c r="C115" s="84">
        <v>128.5</v>
      </c>
      <c r="D115" s="77">
        <f t="shared" si="6"/>
        <v>126.0585</v>
      </c>
      <c r="E115" s="76">
        <v>98.1</v>
      </c>
      <c r="F115" s="77">
        <f t="shared" si="4"/>
        <v>2.4415000000000049</v>
      </c>
      <c r="G115" s="263">
        <f t="shared" si="5"/>
        <v>1.9000000000000057</v>
      </c>
    </row>
    <row r="116" spans="1:8" x14ac:dyDescent="0.4">
      <c r="A116" s="260" t="s">
        <v>8</v>
      </c>
      <c r="B116" s="72">
        <v>2020</v>
      </c>
      <c r="C116" s="85">
        <v>130.9</v>
      </c>
      <c r="D116" s="302">
        <f t="shared" si="6"/>
        <v>127.23480000000001</v>
      </c>
      <c r="E116" s="73">
        <v>97.2</v>
      </c>
      <c r="F116" s="302">
        <f t="shared" si="4"/>
        <v>3.6651999999999987</v>
      </c>
      <c r="G116" s="261">
        <f t="shared" si="5"/>
        <v>2.7999999999999972</v>
      </c>
    </row>
    <row r="117" spans="1:8" x14ac:dyDescent="0.4">
      <c r="A117" s="262" t="s">
        <v>9</v>
      </c>
      <c r="B117" s="75">
        <v>2021</v>
      </c>
      <c r="C117" s="84">
        <v>130.9</v>
      </c>
      <c r="D117" s="303">
        <f t="shared" si="6"/>
        <v>127.1039</v>
      </c>
      <c r="E117" s="76">
        <v>97.1</v>
      </c>
      <c r="F117" s="303">
        <f t="shared" si="4"/>
        <v>3.7961000000000098</v>
      </c>
      <c r="G117" s="263">
        <f t="shared" si="5"/>
        <v>2.9000000000000057</v>
      </c>
    </row>
    <row r="118" spans="1:8" x14ac:dyDescent="0.4">
      <c r="A118" s="262" t="s">
        <v>10</v>
      </c>
      <c r="B118" s="75">
        <v>2021</v>
      </c>
      <c r="C118" s="84">
        <v>131.30000000000001</v>
      </c>
      <c r="D118" s="303">
        <f t="shared" si="6"/>
        <v>127.75490000000001</v>
      </c>
      <c r="E118" s="76">
        <v>97.3</v>
      </c>
      <c r="F118" s="303">
        <f t="shared" si="4"/>
        <v>3.545100000000005</v>
      </c>
      <c r="G118" s="263">
        <f t="shared" si="5"/>
        <v>2.7000000000000028</v>
      </c>
    </row>
    <row r="119" spans="1:8" x14ac:dyDescent="0.4">
      <c r="A119" s="383" t="s">
        <v>8</v>
      </c>
      <c r="B119" s="375">
        <v>2021</v>
      </c>
      <c r="C119" s="85">
        <v>132.80000000000001</v>
      </c>
      <c r="D119" s="303">
        <f t="shared" si="6"/>
        <v>128.41760000000002</v>
      </c>
      <c r="E119" s="74">
        <v>96.7</v>
      </c>
      <c r="F119" s="302">
        <f t="shared" si="4"/>
        <v>4.3823999999999899</v>
      </c>
      <c r="G119" s="130">
        <f t="shared" si="5"/>
        <v>3.2999999999999972</v>
      </c>
    </row>
    <row r="120" spans="1:8" x14ac:dyDescent="0.4">
      <c r="A120" s="262" t="s">
        <v>9</v>
      </c>
      <c r="B120" s="75">
        <v>2022</v>
      </c>
      <c r="C120" s="84">
        <v>132.1</v>
      </c>
      <c r="D120" s="376">
        <f t="shared" si="6"/>
        <v>128.26909999999998</v>
      </c>
      <c r="E120" s="76">
        <v>97.1</v>
      </c>
      <c r="F120" s="303">
        <f>C120-D120</f>
        <v>3.830900000000014</v>
      </c>
      <c r="G120" s="263">
        <f>100-E120</f>
        <v>2.9000000000000057</v>
      </c>
    </row>
    <row r="121" spans="1:8" ht="14.25" thickBot="1" x14ac:dyDescent="0.45">
      <c r="A121" s="266" t="s">
        <v>10</v>
      </c>
      <c r="B121" s="301">
        <v>2022</v>
      </c>
      <c r="C121" s="267">
        <v>131.80000000000001</v>
      </c>
      <c r="D121" s="304">
        <v>128.4</v>
      </c>
      <c r="E121" s="268">
        <v>97.4</v>
      </c>
      <c r="F121" s="304">
        <f>C121-D121</f>
        <v>3.4000000000000057</v>
      </c>
      <c r="G121" s="305">
        <f>100-E121</f>
        <v>2.5999999999999943</v>
      </c>
    </row>
    <row r="122" spans="1:8" x14ac:dyDescent="0.4">
      <c r="A122" s="31"/>
      <c r="B122" s="86"/>
      <c r="C122" s="87"/>
      <c r="D122" s="88"/>
      <c r="E122" s="89"/>
      <c r="F122" s="87"/>
      <c r="G122" s="90"/>
    </row>
    <row r="123" spans="1:8" x14ac:dyDescent="0.4">
      <c r="A123" s="460" t="s">
        <v>12</v>
      </c>
      <c r="B123" s="460"/>
      <c r="C123" s="460"/>
      <c r="D123" s="460"/>
      <c r="E123" s="460"/>
      <c r="F123" s="460"/>
      <c r="G123" s="460"/>
    </row>
  </sheetData>
  <mergeCells count="3">
    <mergeCell ref="A1:G1"/>
    <mergeCell ref="A2:G2"/>
    <mergeCell ref="A123:G123"/>
  </mergeCells>
  <printOptions horizontalCentered="1"/>
  <pageMargins left="0.7" right="0.7" top="0.75" bottom="0.75" header="0.3" footer="0.3"/>
  <pageSetup scale="8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F36"/>
  <sheetViews>
    <sheetView zoomScaleNormal="100" zoomScaleSheetLayoutView="100" workbookViewId="0">
      <selection activeCell="B1" sqref="B1:C1"/>
    </sheetView>
  </sheetViews>
  <sheetFormatPr defaultColWidth="28.3984375" defaultRowHeight="13.9" x14ac:dyDescent="0.4"/>
  <cols>
    <col min="1" max="1" width="2.1328125" style="3" customWidth="1"/>
    <col min="2" max="2" width="35.73046875" style="3" customWidth="1"/>
    <col min="3" max="3" width="55.86328125" style="9" customWidth="1"/>
    <col min="4" max="16384" width="28.3984375" style="3"/>
  </cols>
  <sheetData>
    <row r="1" spans="2:6" ht="17.649999999999999" x14ac:dyDescent="0.5">
      <c r="B1" s="459" t="s">
        <v>126</v>
      </c>
      <c r="C1" s="459"/>
      <c r="D1" s="27"/>
      <c r="E1" s="27"/>
      <c r="F1" s="27"/>
    </row>
    <row r="2" spans="2:6" ht="17.649999999999999" x14ac:dyDescent="0.5">
      <c r="B2" s="459" t="s">
        <v>276</v>
      </c>
      <c r="C2" s="459"/>
      <c r="D2" s="27"/>
      <c r="E2" s="27"/>
      <c r="F2" s="27"/>
    </row>
    <row r="3" spans="2:6" ht="18" thickBot="1" x14ac:dyDescent="0.55000000000000004">
      <c r="B3" s="373"/>
      <c r="C3" s="373"/>
      <c r="D3" s="27"/>
      <c r="E3" s="27"/>
      <c r="F3" s="27"/>
    </row>
    <row r="4" spans="2:6" x14ac:dyDescent="0.4">
      <c r="B4" s="49"/>
      <c r="C4" s="477" t="s">
        <v>127</v>
      </c>
    </row>
    <row r="5" spans="2:6" x14ac:dyDescent="0.4">
      <c r="B5" s="50"/>
      <c r="C5" s="478"/>
    </row>
    <row r="6" spans="2:6" x14ac:dyDescent="0.4">
      <c r="B6" s="51" t="s">
        <v>20</v>
      </c>
      <c r="C6" s="52">
        <v>90.1</v>
      </c>
      <c r="D6" s="23"/>
      <c r="E6" s="23"/>
    </row>
    <row r="7" spans="2:6" ht="15.75" x14ac:dyDescent="0.4">
      <c r="B7" s="53" t="s">
        <v>128</v>
      </c>
      <c r="C7" s="54"/>
    </row>
    <row r="8" spans="2:6" x14ac:dyDescent="0.4">
      <c r="B8" s="55" t="s">
        <v>129</v>
      </c>
      <c r="C8" s="56">
        <v>73.599999999999994</v>
      </c>
    </row>
    <row r="9" spans="2:6" x14ac:dyDescent="0.4">
      <c r="B9" s="55" t="s">
        <v>130</v>
      </c>
      <c r="C9" s="56">
        <v>88.2</v>
      </c>
    </row>
    <row r="10" spans="2:6" x14ac:dyDescent="0.4">
      <c r="B10" s="55" t="s">
        <v>131</v>
      </c>
      <c r="C10" s="56">
        <v>96.5</v>
      </c>
      <c r="E10" s="25"/>
    </row>
    <row r="11" spans="2:6" ht="15.75" x14ac:dyDescent="0.4">
      <c r="B11" s="53" t="s">
        <v>132</v>
      </c>
      <c r="C11" s="57" t="s">
        <v>11</v>
      </c>
      <c r="E11" s="25"/>
    </row>
    <row r="12" spans="2:6" x14ac:dyDescent="0.4">
      <c r="B12" s="55" t="s">
        <v>133</v>
      </c>
      <c r="C12" s="58">
        <v>91.1</v>
      </c>
    </row>
    <row r="13" spans="2:6" x14ac:dyDescent="0.4">
      <c r="B13" s="59" t="s">
        <v>134</v>
      </c>
      <c r="C13" s="60">
        <v>82.6</v>
      </c>
    </row>
    <row r="14" spans="2:6" ht="15.75" x14ac:dyDescent="0.4">
      <c r="B14" s="61" t="s">
        <v>135</v>
      </c>
      <c r="C14" s="58"/>
    </row>
    <row r="15" spans="2:6" x14ac:dyDescent="0.4">
      <c r="B15" s="55" t="s">
        <v>136</v>
      </c>
      <c r="C15" s="62">
        <v>86.6</v>
      </c>
    </row>
    <row r="16" spans="2:6" ht="14.25" thickBot="1" x14ac:dyDescent="0.45">
      <c r="B16" s="63" t="s">
        <v>137</v>
      </c>
      <c r="C16" s="64">
        <v>91</v>
      </c>
    </row>
    <row r="17" spans="1:5" ht="14.25" thickBot="1" x14ac:dyDescent="0.45">
      <c r="B17" s="31"/>
      <c r="C17" s="65"/>
    </row>
    <row r="18" spans="1:5" x14ac:dyDescent="0.4">
      <c r="B18" s="66" t="s">
        <v>138</v>
      </c>
      <c r="C18" s="67">
        <v>92.4</v>
      </c>
      <c r="D18" s="23"/>
      <c r="E18" s="23"/>
    </row>
    <row r="19" spans="1:5" ht="15.75" x14ac:dyDescent="0.4">
      <c r="B19" s="53" t="s">
        <v>139</v>
      </c>
      <c r="C19" s="54"/>
    </row>
    <row r="20" spans="1:5" x14ac:dyDescent="0.4">
      <c r="B20" s="68" t="s">
        <v>140</v>
      </c>
      <c r="C20" s="58">
        <v>95.3</v>
      </c>
      <c r="D20" s="24"/>
      <c r="E20" s="23"/>
    </row>
    <row r="21" spans="1:5" x14ac:dyDescent="0.4">
      <c r="B21" s="68" t="s">
        <v>141</v>
      </c>
      <c r="C21" s="58">
        <v>93.9</v>
      </c>
      <c r="D21" s="24"/>
      <c r="E21" s="23"/>
    </row>
    <row r="22" spans="1:5" x14ac:dyDescent="0.4">
      <c r="B22" s="69" t="s">
        <v>142</v>
      </c>
      <c r="C22" s="58">
        <v>83.1</v>
      </c>
      <c r="D22" s="24"/>
      <c r="E22" s="23"/>
    </row>
    <row r="23" spans="1:5" ht="15.75" x14ac:dyDescent="0.4">
      <c r="B23" s="53" t="s">
        <v>143</v>
      </c>
      <c r="C23" s="54"/>
    </row>
    <row r="24" spans="1:5" x14ac:dyDescent="0.4">
      <c r="B24" s="55" t="s">
        <v>144</v>
      </c>
      <c r="C24" s="58">
        <v>92.8</v>
      </c>
      <c r="D24" s="23"/>
      <c r="E24" s="26"/>
    </row>
    <row r="25" spans="1:5" x14ac:dyDescent="0.4">
      <c r="B25" s="55" t="s">
        <v>145</v>
      </c>
      <c r="C25" s="58">
        <v>89.4</v>
      </c>
      <c r="D25" s="23"/>
      <c r="E25" s="23"/>
    </row>
    <row r="26" spans="1:5" x14ac:dyDescent="0.4">
      <c r="B26" s="55" t="s">
        <v>146</v>
      </c>
      <c r="C26" s="58">
        <v>96.1</v>
      </c>
      <c r="D26" s="23"/>
      <c r="E26" s="23"/>
    </row>
    <row r="27" spans="1:5" x14ac:dyDescent="0.4">
      <c r="B27" s="55" t="s">
        <v>147</v>
      </c>
      <c r="C27" s="58">
        <v>91.9</v>
      </c>
      <c r="D27" s="23"/>
      <c r="E27" s="23"/>
    </row>
    <row r="28" spans="1:5" ht="14.25" thickBot="1" x14ac:dyDescent="0.45">
      <c r="B28" s="63" t="s">
        <v>148</v>
      </c>
      <c r="C28" s="64">
        <v>86.3</v>
      </c>
      <c r="D28" s="23"/>
      <c r="E28" s="23"/>
    </row>
    <row r="29" spans="1:5" x14ac:dyDescent="0.4">
      <c r="B29" s="31"/>
      <c r="C29" s="70"/>
    </row>
    <row r="30" spans="1:5" ht="18.95" customHeight="1" x14ac:dyDescent="0.4">
      <c r="A30" s="232">
        <v>1</v>
      </c>
      <c r="B30" s="460" t="s">
        <v>149</v>
      </c>
      <c r="C30" s="460"/>
    </row>
    <row r="31" spans="1:5" ht="18" customHeight="1" x14ac:dyDescent="0.4">
      <c r="A31" s="232">
        <v>2</v>
      </c>
      <c r="B31" s="462" t="s">
        <v>150</v>
      </c>
      <c r="C31" s="462"/>
    </row>
    <row r="32" spans="1:5" ht="16.5" customHeight="1" x14ac:dyDescent="0.4">
      <c r="A32" s="232">
        <v>3</v>
      </c>
      <c r="B32" s="460" t="s">
        <v>151</v>
      </c>
      <c r="C32" s="460"/>
    </row>
    <row r="33" spans="1:3" ht="18.95" customHeight="1" x14ac:dyDescent="0.4">
      <c r="A33" s="232">
        <v>4</v>
      </c>
      <c r="B33" s="462" t="s">
        <v>152</v>
      </c>
      <c r="C33" s="462"/>
    </row>
    <row r="34" spans="1:3" ht="18.95" customHeight="1" x14ac:dyDescent="0.4">
      <c r="A34" s="232">
        <v>5</v>
      </c>
      <c r="B34" s="462" t="s">
        <v>153</v>
      </c>
      <c r="C34" s="462"/>
    </row>
    <row r="35" spans="1:3" x14ac:dyDescent="0.4">
      <c r="B35" s="462" t="s">
        <v>288</v>
      </c>
      <c r="C35" s="462"/>
    </row>
    <row r="36" spans="1:3" x14ac:dyDescent="0.4">
      <c r="B36" s="8"/>
      <c r="C36" s="8"/>
    </row>
  </sheetData>
  <mergeCells count="9">
    <mergeCell ref="B35:C35"/>
    <mergeCell ref="B1:C1"/>
    <mergeCell ref="B2:C2"/>
    <mergeCell ref="B34:C34"/>
    <mergeCell ref="B30:C30"/>
    <mergeCell ref="B31:C31"/>
    <mergeCell ref="B33:C33"/>
    <mergeCell ref="B32:C32"/>
    <mergeCell ref="C4:C5"/>
  </mergeCells>
  <printOptions horizontalCentered="1"/>
  <pageMargins left="0.7" right="0.7" top="0.75" bottom="0.75" header="0.3" footer="0.3"/>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J62"/>
  <sheetViews>
    <sheetView zoomScaleNormal="100" zoomScaleSheetLayoutView="100" workbookViewId="0">
      <selection activeCell="B1" sqref="B1:I1"/>
    </sheetView>
  </sheetViews>
  <sheetFormatPr defaultColWidth="9.1328125" defaultRowHeight="13.9" x14ac:dyDescent="0.4"/>
  <cols>
    <col min="1" max="1" width="1.3984375" style="3" customWidth="1"/>
    <col min="2" max="2" width="20.86328125" style="7" customWidth="1"/>
    <col min="3" max="4" width="0" style="3" hidden="1" customWidth="1"/>
    <col min="5" max="5" width="16.73046875" style="3" hidden="1" customWidth="1"/>
    <col min="6" max="10" width="16.73046875" style="3" customWidth="1"/>
    <col min="11" max="16384" width="9.1328125" style="3"/>
  </cols>
  <sheetData>
    <row r="1" spans="2:10" ht="17.649999999999999" x14ac:dyDescent="0.5">
      <c r="B1" s="479" t="s">
        <v>155</v>
      </c>
      <c r="C1" s="479"/>
      <c r="D1" s="479"/>
      <c r="E1" s="479"/>
      <c r="F1" s="479"/>
      <c r="G1" s="479"/>
      <c r="H1" s="479"/>
      <c r="I1" s="479"/>
      <c r="J1" s="27"/>
    </row>
    <row r="2" spans="2:10" ht="11.1" customHeight="1" x14ac:dyDescent="0.5">
      <c r="B2" s="479" t="s">
        <v>278</v>
      </c>
      <c r="C2" s="479"/>
      <c r="D2" s="479"/>
      <c r="E2" s="479"/>
      <c r="F2" s="479"/>
      <c r="G2" s="479"/>
      <c r="H2" s="479"/>
      <c r="I2" s="479"/>
      <c r="J2" s="27"/>
    </row>
    <row r="3" spans="2:10" ht="26.25" customHeight="1" x14ac:dyDescent="0.5">
      <c r="B3" s="479"/>
      <c r="C3" s="479"/>
      <c r="D3" s="479"/>
      <c r="E3" s="479"/>
      <c r="F3" s="479"/>
      <c r="G3" s="479"/>
      <c r="H3" s="479"/>
      <c r="I3" s="479"/>
      <c r="J3" s="27"/>
    </row>
    <row r="4" spans="2:10" ht="14.25" thickBot="1" x14ac:dyDescent="0.45">
      <c r="B4" s="30"/>
      <c r="C4" s="31"/>
      <c r="D4" s="31"/>
      <c r="E4" s="31"/>
      <c r="F4" s="31"/>
      <c r="G4" s="31"/>
      <c r="H4" s="31"/>
      <c r="I4" s="31"/>
    </row>
    <row r="5" spans="2:10" ht="14.25" thickBot="1" x14ac:dyDescent="0.45">
      <c r="B5" s="32"/>
      <c r="C5" s="33">
        <v>2013</v>
      </c>
      <c r="D5" s="33">
        <v>2014</v>
      </c>
      <c r="E5" s="33">
        <v>2015</v>
      </c>
      <c r="F5" s="33">
        <v>2016</v>
      </c>
      <c r="G5" s="33">
        <v>2017</v>
      </c>
      <c r="H5" s="33">
        <v>2018</v>
      </c>
      <c r="I5" s="442">
        <v>2019</v>
      </c>
      <c r="J5" s="34">
        <v>2021</v>
      </c>
    </row>
    <row r="6" spans="2:10" x14ac:dyDescent="0.4">
      <c r="B6" s="199" t="s">
        <v>60</v>
      </c>
      <c r="C6" s="35" t="s">
        <v>156</v>
      </c>
      <c r="D6" s="35" t="s">
        <v>157</v>
      </c>
      <c r="E6" s="36">
        <v>68.3</v>
      </c>
      <c r="F6" s="36">
        <v>74.7</v>
      </c>
      <c r="G6" s="36">
        <v>78.099999999999994</v>
      </c>
      <c r="H6" s="36">
        <v>79.328842853323494</v>
      </c>
      <c r="I6" s="439">
        <v>81.599999999999994</v>
      </c>
      <c r="J6" s="441">
        <v>85</v>
      </c>
    </row>
    <row r="7" spans="2:10" x14ac:dyDescent="0.4">
      <c r="B7" s="193" t="s">
        <v>61</v>
      </c>
      <c r="C7" s="36">
        <v>79</v>
      </c>
      <c r="D7" s="36">
        <v>81.400000000000006</v>
      </c>
      <c r="E7" s="36">
        <v>81.7</v>
      </c>
      <c r="F7" s="36">
        <v>85.7</v>
      </c>
      <c r="G7" s="36">
        <v>86.1</v>
      </c>
      <c r="H7" s="36">
        <v>87.473630038774147</v>
      </c>
      <c r="I7" s="439">
        <v>87.8</v>
      </c>
      <c r="J7" s="37">
        <v>90.7</v>
      </c>
    </row>
    <row r="8" spans="2:10" x14ac:dyDescent="0.4">
      <c r="B8" s="193" t="s">
        <v>62</v>
      </c>
      <c r="C8" s="38">
        <v>73.900000000000006</v>
      </c>
      <c r="D8" s="38">
        <v>75.5</v>
      </c>
      <c r="E8" s="36">
        <v>78.099999999999994</v>
      </c>
      <c r="F8" s="36">
        <v>83.1</v>
      </c>
      <c r="G8" s="36">
        <v>85.7</v>
      </c>
      <c r="H8" s="36">
        <v>86.243649346784494</v>
      </c>
      <c r="I8" s="439">
        <v>87.2</v>
      </c>
      <c r="J8" s="37">
        <v>91.4</v>
      </c>
    </row>
    <row r="9" spans="2:10" x14ac:dyDescent="0.4">
      <c r="B9" s="193" t="s">
        <v>63</v>
      </c>
      <c r="C9" s="38">
        <v>60.9</v>
      </c>
      <c r="D9" s="38">
        <v>63.5</v>
      </c>
      <c r="E9" s="36">
        <v>64.2</v>
      </c>
      <c r="F9" s="36">
        <v>70.900000000000006</v>
      </c>
      <c r="G9" s="36">
        <v>73</v>
      </c>
      <c r="H9" s="36">
        <v>76.91307194120796</v>
      </c>
      <c r="I9" s="439">
        <v>79.8</v>
      </c>
      <c r="J9" s="37">
        <v>85.5</v>
      </c>
    </row>
    <row r="10" spans="2:10" x14ac:dyDescent="0.4">
      <c r="B10" s="200" t="s">
        <v>64</v>
      </c>
      <c r="C10" s="39">
        <v>77.900000000000006</v>
      </c>
      <c r="D10" s="39">
        <v>80</v>
      </c>
      <c r="E10" s="40">
        <v>81.3</v>
      </c>
      <c r="F10" s="40">
        <v>85.4</v>
      </c>
      <c r="G10" s="40">
        <v>87.7</v>
      </c>
      <c r="H10" s="40">
        <v>88.741651890947765</v>
      </c>
      <c r="I10" s="440">
        <v>89.8</v>
      </c>
      <c r="J10" s="41">
        <v>92.9</v>
      </c>
    </row>
    <row r="11" spans="2:10" x14ac:dyDescent="0.4">
      <c r="B11" s="193" t="s">
        <v>65</v>
      </c>
      <c r="C11" s="38">
        <v>79.400000000000006</v>
      </c>
      <c r="D11" s="38">
        <v>81.2</v>
      </c>
      <c r="E11" s="36">
        <v>83</v>
      </c>
      <c r="F11" s="36">
        <v>86.9</v>
      </c>
      <c r="G11" s="36">
        <v>88.2</v>
      </c>
      <c r="H11" s="36">
        <v>89.38659666650895</v>
      </c>
      <c r="I11" s="439">
        <v>91</v>
      </c>
      <c r="J11" s="37">
        <v>93</v>
      </c>
    </row>
    <row r="12" spans="2:10" x14ac:dyDescent="0.4">
      <c r="B12" s="193" t="s">
        <v>66</v>
      </c>
      <c r="C12" s="38">
        <v>77.5</v>
      </c>
      <c r="D12" s="38">
        <v>80.5</v>
      </c>
      <c r="E12" s="36">
        <v>82</v>
      </c>
      <c r="F12" s="36">
        <v>84.1</v>
      </c>
      <c r="G12" s="36">
        <v>85.5</v>
      </c>
      <c r="H12" s="36">
        <v>87.006808694055763</v>
      </c>
      <c r="I12" s="439">
        <v>88.5</v>
      </c>
      <c r="J12" s="37">
        <v>92.2</v>
      </c>
    </row>
    <row r="13" spans="2:10" x14ac:dyDescent="0.4">
      <c r="B13" s="193" t="s">
        <v>67</v>
      </c>
      <c r="C13" s="38">
        <v>74.5</v>
      </c>
      <c r="D13" s="38">
        <v>75.5</v>
      </c>
      <c r="E13" s="36">
        <v>77.400000000000006</v>
      </c>
      <c r="F13" s="36">
        <v>83.3</v>
      </c>
      <c r="G13" s="36">
        <v>86.2</v>
      </c>
      <c r="H13" s="36">
        <v>88.365413644263498</v>
      </c>
      <c r="I13" s="439">
        <v>88.8</v>
      </c>
      <c r="J13" s="37">
        <v>91.9</v>
      </c>
    </row>
    <row r="14" spans="2:10" x14ac:dyDescent="0.4">
      <c r="B14" s="193" t="s">
        <v>68</v>
      </c>
      <c r="C14" s="38">
        <v>73.400000000000006</v>
      </c>
      <c r="D14" s="38">
        <v>73.400000000000006</v>
      </c>
      <c r="E14" s="36">
        <v>76.8</v>
      </c>
      <c r="F14" s="36">
        <v>79.8</v>
      </c>
      <c r="G14" s="36">
        <v>82.7</v>
      </c>
      <c r="H14" s="36">
        <v>86.115710528878935</v>
      </c>
      <c r="I14" s="439">
        <v>87.3</v>
      </c>
      <c r="J14" s="37">
        <v>90.1</v>
      </c>
    </row>
    <row r="15" spans="2:10" x14ac:dyDescent="0.4">
      <c r="B15" s="200" t="s">
        <v>69</v>
      </c>
      <c r="C15" s="39">
        <v>74.3</v>
      </c>
      <c r="D15" s="39">
        <v>75.8</v>
      </c>
      <c r="E15" s="40">
        <v>77.5</v>
      </c>
      <c r="F15" s="40">
        <v>81.2</v>
      </c>
      <c r="G15" s="40">
        <v>83.2</v>
      </c>
      <c r="H15" s="40">
        <v>85.247097136537988</v>
      </c>
      <c r="I15" s="440">
        <v>86.8</v>
      </c>
      <c r="J15" s="41">
        <v>90.5</v>
      </c>
    </row>
    <row r="16" spans="2:10" x14ac:dyDescent="0.4">
      <c r="B16" s="193" t="s">
        <v>70</v>
      </c>
      <c r="C16" s="38">
        <v>72.2</v>
      </c>
      <c r="D16" s="38">
        <v>73.400000000000006</v>
      </c>
      <c r="E16" s="36">
        <v>74.8</v>
      </c>
      <c r="F16" s="36">
        <v>80.7</v>
      </c>
      <c r="G16" s="36">
        <v>82.7</v>
      </c>
      <c r="H16" s="36">
        <v>83.748013416733897</v>
      </c>
      <c r="I16" s="439">
        <v>85</v>
      </c>
      <c r="J16" s="37">
        <v>90</v>
      </c>
    </row>
    <row r="17" spans="2:10" x14ac:dyDescent="0.4">
      <c r="B17" s="193" t="s">
        <v>71</v>
      </c>
      <c r="C17" s="38">
        <v>78.599999999999994</v>
      </c>
      <c r="D17" s="38">
        <v>80.599999999999994</v>
      </c>
      <c r="E17" s="36">
        <v>82.2</v>
      </c>
      <c r="F17" s="36">
        <v>83.2</v>
      </c>
      <c r="G17" s="36">
        <v>84.5</v>
      </c>
      <c r="H17" s="36">
        <v>85.733644623761009</v>
      </c>
      <c r="I17" s="439">
        <v>88</v>
      </c>
      <c r="J17" s="37">
        <v>91.3</v>
      </c>
    </row>
    <row r="18" spans="2:10" x14ac:dyDescent="0.4">
      <c r="B18" s="193" t="s">
        <v>72</v>
      </c>
      <c r="C18" s="38">
        <v>73.2</v>
      </c>
      <c r="D18" s="38">
        <v>73.599999999999994</v>
      </c>
      <c r="E18" s="36">
        <v>76.7</v>
      </c>
      <c r="F18" s="36">
        <v>79.400000000000006</v>
      </c>
      <c r="G18" s="36">
        <v>82.5</v>
      </c>
      <c r="H18" s="36">
        <v>86.211910600215532</v>
      </c>
      <c r="I18" s="439">
        <v>88.4</v>
      </c>
      <c r="J18" s="37">
        <v>90.5</v>
      </c>
    </row>
    <row r="19" spans="2:10" x14ac:dyDescent="0.4">
      <c r="B19" s="193" t="s">
        <v>73</v>
      </c>
      <c r="C19" s="38">
        <v>74</v>
      </c>
      <c r="D19" s="38">
        <v>75.5</v>
      </c>
      <c r="E19" s="36">
        <v>76.900000000000006</v>
      </c>
      <c r="F19" s="36">
        <v>82</v>
      </c>
      <c r="G19" s="36">
        <v>83.6</v>
      </c>
      <c r="H19" s="36">
        <v>85.104927907542731</v>
      </c>
      <c r="I19" s="439">
        <v>86</v>
      </c>
      <c r="J19" s="37">
        <v>89.8</v>
      </c>
    </row>
    <row r="20" spans="2:10" x14ac:dyDescent="0.4">
      <c r="B20" s="200" t="s">
        <v>74</v>
      </c>
      <c r="C20" s="39">
        <v>69.7</v>
      </c>
      <c r="D20" s="39">
        <v>71.400000000000006</v>
      </c>
      <c r="E20" s="40">
        <v>73.3</v>
      </c>
      <c r="F20" s="40">
        <v>79.2</v>
      </c>
      <c r="G20" s="40">
        <v>81.2</v>
      </c>
      <c r="H20" s="40">
        <v>82.774225146575702</v>
      </c>
      <c r="I20" s="440">
        <v>83.9</v>
      </c>
      <c r="J20" s="41">
        <v>89.3</v>
      </c>
    </row>
    <row r="21" spans="2:10" x14ac:dyDescent="0.4">
      <c r="B21" s="193" t="s">
        <v>75</v>
      </c>
      <c r="C21" s="38">
        <v>72.2</v>
      </c>
      <c r="D21" s="38">
        <v>74.2</v>
      </c>
      <c r="E21" s="36">
        <v>75</v>
      </c>
      <c r="F21" s="36">
        <v>79.599999999999994</v>
      </c>
      <c r="G21" s="36">
        <v>81.8</v>
      </c>
      <c r="H21" s="36">
        <v>83.576430762387091</v>
      </c>
      <c r="I21" s="439">
        <v>83.9</v>
      </c>
      <c r="J21" s="37">
        <v>88.3</v>
      </c>
    </row>
    <row r="22" spans="2:10" x14ac:dyDescent="0.4">
      <c r="B22" s="193" t="s">
        <v>76</v>
      </c>
      <c r="C22" s="38">
        <v>73</v>
      </c>
      <c r="D22" s="38">
        <v>74.5</v>
      </c>
      <c r="E22" s="36">
        <v>76.2</v>
      </c>
      <c r="F22" s="36">
        <v>80.3</v>
      </c>
      <c r="G22" s="36">
        <v>83</v>
      </c>
      <c r="H22" s="36">
        <v>84.326562014737846</v>
      </c>
      <c r="I22" s="439">
        <v>85.2</v>
      </c>
      <c r="J22" s="37">
        <v>89.8</v>
      </c>
    </row>
    <row r="23" spans="2:10" x14ac:dyDescent="0.4">
      <c r="B23" s="193" t="s">
        <v>77</v>
      </c>
      <c r="C23" s="38">
        <v>68.5</v>
      </c>
      <c r="D23" s="38">
        <v>68.900000000000006</v>
      </c>
      <c r="E23" s="36">
        <v>70.900000000000006</v>
      </c>
      <c r="F23" s="36">
        <v>77.3</v>
      </c>
      <c r="G23" s="36">
        <v>78.900000000000006</v>
      </c>
      <c r="H23" s="36">
        <v>81.665919283805223</v>
      </c>
      <c r="I23" s="439">
        <v>83.1</v>
      </c>
      <c r="J23" s="37">
        <v>87.1</v>
      </c>
    </row>
    <row r="24" spans="2:10" x14ac:dyDescent="0.4">
      <c r="B24" s="193" t="s">
        <v>78</v>
      </c>
      <c r="C24" s="38">
        <v>64.8</v>
      </c>
      <c r="D24" s="38">
        <v>66.599999999999994</v>
      </c>
      <c r="E24" s="36">
        <v>68.7</v>
      </c>
      <c r="F24" s="36">
        <v>74.400000000000006</v>
      </c>
      <c r="G24" s="36">
        <v>75.599999999999994</v>
      </c>
      <c r="H24" s="36">
        <v>78.096556567389271</v>
      </c>
      <c r="I24" s="439">
        <v>80.599999999999994</v>
      </c>
      <c r="J24" s="37">
        <v>85.4</v>
      </c>
    </row>
    <row r="25" spans="2:10" x14ac:dyDescent="0.4">
      <c r="B25" s="200" t="s">
        <v>79</v>
      </c>
      <c r="C25" s="39">
        <v>72.900000000000006</v>
      </c>
      <c r="D25" s="39">
        <v>74.900000000000006</v>
      </c>
      <c r="E25" s="40">
        <v>77.099999999999994</v>
      </c>
      <c r="F25" s="40">
        <v>80.7</v>
      </c>
      <c r="G25" s="40">
        <v>82</v>
      </c>
      <c r="H25" s="40">
        <v>83.959165852777545</v>
      </c>
      <c r="I25" s="440">
        <v>84.9</v>
      </c>
      <c r="J25" s="41">
        <v>89.8</v>
      </c>
    </row>
    <row r="26" spans="2:10" x14ac:dyDescent="0.4">
      <c r="B26" s="193" t="s">
        <v>80</v>
      </c>
      <c r="C26" s="38">
        <v>78.900000000000006</v>
      </c>
      <c r="D26" s="38">
        <v>80.099999999999994</v>
      </c>
      <c r="E26" s="36">
        <v>81.400000000000006</v>
      </c>
      <c r="F26" s="36">
        <v>85.8</v>
      </c>
      <c r="G26" s="36">
        <v>87.7</v>
      </c>
      <c r="H26" s="36">
        <v>88.166078878667477</v>
      </c>
      <c r="I26" s="439">
        <v>89.1</v>
      </c>
      <c r="J26" s="37">
        <v>91.8</v>
      </c>
    </row>
    <row r="27" spans="2:10" x14ac:dyDescent="0.4">
      <c r="B27" s="193" t="s">
        <v>81</v>
      </c>
      <c r="C27" s="38">
        <v>79.599999999999994</v>
      </c>
      <c r="D27" s="38">
        <v>80.5</v>
      </c>
      <c r="E27" s="36">
        <v>82.6</v>
      </c>
      <c r="F27" s="36">
        <v>85.5</v>
      </c>
      <c r="G27" s="36">
        <v>86.8</v>
      </c>
      <c r="H27" s="36">
        <v>87.943652654771157</v>
      </c>
      <c r="I27" s="439">
        <v>88.9</v>
      </c>
      <c r="J27" s="37">
        <v>92.2</v>
      </c>
    </row>
    <row r="28" spans="2:10" x14ac:dyDescent="0.4">
      <c r="B28" s="193" t="s">
        <v>82</v>
      </c>
      <c r="C28" s="38">
        <v>70.7</v>
      </c>
      <c r="D28" s="38">
        <v>72.900000000000006</v>
      </c>
      <c r="E28" s="36">
        <v>74.400000000000006</v>
      </c>
      <c r="F28" s="36">
        <v>80.5</v>
      </c>
      <c r="G28" s="36">
        <v>82.8</v>
      </c>
      <c r="H28" s="36">
        <v>84.120672167493041</v>
      </c>
      <c r="I28" s="439">
        <v>85.9</v>
      </c>
      <c r="J28" s="37">
        <v>90</v>
      </c>
    </row>
    <row r="29" spans="2:10" x14ac:dyDescent="0.4">
      <c r="B29" s="193" t="s">
        <v>83</v>
      </c>
      <c r="C29" s="38">
        <v>76.5</v>
      </c>
      <c r="D29" s="38">
        <v>78.3</v>
      </c>
      <c r="E29" s="36">
        <v>79.5</v>
      </c>
      <c r="F29" s="36">
        <v>83.5</v>
      </c>
      <c r="G29" s="36">
        <v>85.9</v>
      </c>
      <c r="H29" s="36">
        <v>86.778794888199883</v>
      </c>
      <c r="I29" s="439">
        <v>87.9</v>
      </c>
      <c r="J29" s="37">
        <v>91.3</v>
      </c>
    </row>
    <row r="30" spans="2:10" x14ac:dyDescent="0.4">
      <c r="B30" s="200" t="s">
        <v>84</v>
      </c>
      <c r="C30" s="39">
        <v>57.4</v>
      </c>
      <c r="D30" s="39">
        <v>59.1</v>
      </c>
      <c r="E30" s="40">
        <v>61</v>
      </c>
      <c r="F30" s="40">
        <v>70.7</v>
      </c>
      <c r="G30" s="40">
        <v>73.400000000000006</v>
      </c>
      <c r="H30" s="40">
        <v>76.257272489468988</v>
      </c>
      <c r="I30" s="440">
        <v>76.8</v>
      </c>
      <c r="J30" s="41">
        <v>81.8</v>
      </c>
    </row>
    <row r="31" spans="2:10" x14ac:dyDescent="0.4">
      <c r="B31" s="193" t="s">
        <v>85</v>
      </c>
      <c r="C31" s="38">
        <v>69.8</v>
      </c>
      <c r="D31" s="38">
        <v>71.599999999999994</v>
      </c>
      <c r="E31" s="36">
        <v>73.3</v>
      </c>
      <c r="F31" s="36">
        <v>79.3</v>
      </c>
      <c r="G31" s="36">
        <v>81.3</v>
      </c>
      <c r="H31" s="36">
        <v>82.928249725029417</v>
      </c>
      <c r="I31" s="439">
        <v>84.8</v>
      </c>
      <c r="J31" s="37">
        <v>88.5</v>
      </c>
    </row>
    <row r="32" spans="2:10" x14ac:dyDescent="0.4">
      <c r="B32" s="193" t="s">
        <v>86</v>
      </c>
      <c r="C32" s="38">
        <v>72.099999999999994</v>
      </c>
      <c r="D32" s="38">
        <v>72.900000000000006</v>
      </c>
      <c r="E32" s="36">
        <v>75</v>
      </c>
      <c r="F32" s="36">
        <v>78.900000000000006</v>
      </c>
      <c r="G32" s="36">
        <v>81.3</v>
      </c>
      <c r="H32" s="36">
        <v>83.57798994485664</v>
      </c>
      <c r="I32" s="439">
        <v>85</v>
      </c>
      <c r="J32" s="37">
        <v>88.8</v>
      </c>
    </row>
    <row r="33" spans="2:10" x14ac:dyDescent="0.4">
      <c r="B33" s="193" t="s">
        <v>87</v>
      </c>
      <c r="C33" s="38">
        <v>72.900000000000006</v>
      </c>
      <c r="D33" s="38">
        <v>74.8</v>
      </c>
      <c r="E33" s="36">
        <v>78.099999999999994</v>
      </c>
      <c r="F33" s="36">
        <v>81.599999999999994</v>
      </c>
      <c r="G33" s="36">
        <v>84.4</v>
      </c>
      <c r="H33" s="36">
        <v>85.737109563808801</v>
      </c>
      <c r="I33" s="439">
        <v>87</v>
      </c>
      <c r="J33" s="37">
        <v>89.8</v>
      </c>
    </row>
    <row r="34" spans="2:10" x14ac:dyDescent="0.4">
      <c r="B34" s="193" t="s">
        <v>88</v>
      </c>
      <c r="C34" s="38">
        <v>75.599999999999994</v>
      </c>
      <c r="D34" s="38">
        <v>76.3</v>
      </c>
      <c r="E34" s="36">
        <v>79</v>
      </c>
      <c r="F34" s="36">
        <v>80.900000000000006</v>
      </c>
      <c r="G34" s="36">
        <v>83.4</v>
      </c>
      <c r="H34" s="36">
        <v>85.865588019224504</v>
      </c>
      <c r="I34" s="439">
        <v>85.6</v>
      </c>
      <c r="J34" s="37">
        <v>90.5</v>
      </c>
    </row>
    <row r="35" spans="2:10" x14ac:dyDescent="0.4">
      <c r="B35" s="200" t="s">
        <v>89</v>
      </c>
      <c r="C35" s="39">
        <v>80.900000000000006</v>
      </c>
      <c r="D35" s="39">
        <v>82.1</v>
      </c>
      <c r="E35" s="40">
        <v>84.5</v>
      </c>
      <c r="F35" s="40">
        <v>86.4</v>
      </c>
      <c r="G35" s="40">
        <v>88.4</v>
      </c>
      <c r="H35" s="40">
        <v>89.083642688794683</v>
      </c>
      <c r="I35" s="440">
        <v>89.2</v>
      </c>
      <c r="J35" s="41">
        <v>92.3</v>
      </c>
    </row>
    <row r="36" spans="2:10" x14ac:dyDescent="0.4">
      <c r="B36" s="193" t="s">
        <v>90</v>
      </c>
      <c r="C36" s="38">
        <v>79.099999999999994</v>
      </c>
      <c r="D36" s="38">
        <v>80.900000000000006</v>
      </c>
      <c r="E36" s="36">
        <v>81.599999999999994</v>
      </c>
      <c r="F36" s="36">
        <v>84.2</v>
      </c>
      <c r="G36" s="36">
        <v>86.8</v>
      </c>
      <c r="H36" s="36">
        <v>87.984645338902084</v>
      </c>
      <c r="I36" s="439">
        <v>89.4</v>
      </c>
      <c r="J36" s="37">
        <v>91.9</v>
      </c>
    </row>
    <row r="37" spans="2:10" x14ac:dyDescent="0.4">
      <c r="B37" s="193" t="s">
        <v>91</v>
      </c>
      <c r="C37" s="38">
        <v>64.400000000000006</v>
      </c>
      <c r="D37" s="38">
        <v>67.5</v>
      </c>
      <c r="E37" s="36">
        <v>67.2</v>
      </c>
      <c r="F37" s="36">
        <v>73.7</v>
      </c>
      <c r="G37" s="36">
        <v>76.400000000000006</v>
      </c>
      <c r="H37" s="36">
        <v>76.905727666658692</v>
      </c>
      <c r="I37" s="439">
        <v>78.5</v>
      </c>
      <c r="J37" s="37">
        <v>84.3</v>
      </c>
    </row>
    <row r="38" spans="2:10" x14ac:dyDescent="0.4">
      <c r="B38" s="193" t="s">
        <v>92</v>
      </c>
      <c r="C38" s="38">
        <v>75.3</v>
      </c>
      <c r="D38" s="38">
        <v>76.5</v>
      </c>
      <c r="E38" s="36">
        <v>77.8</v>
      </c>
      <c r="F38" s="36">
        <v>81.7</v>
      </c>
      <c r="G38" s="36">
        <v>83.4</v>
      </c>
      <c r="H38" s="36">
        <v>85.252887363470819</v>
      </c>
      <c r="I38" s="439">
        <v>86.2</v>
      </c>
      <c r="J38" s="37">
        <v>90.4</v>
      </c>
    </row>
    <row r="39" spans="2:10" x14ac:dyDescent="0.4">
      <c r="B39" s="193" t="s">
        <v>93</v>
      </c>
      <c r="C39" s="38">
        <v>70.8</v>
      </c>
      <c r="D39" s="38">
        <v>72.400000000000006</v>
      </c>
      <c r="E39" s="36">
        <v>74.099999999999994</v>
      </c>
      <c r="F39" s="36">
        <v>79</v>
      </c>
      <c r="G39" s="36">
        <v>81.599999999999994</v>
      </c>
      <c r="H39" s="36">
        <v>83.495767877148026</v>
      </c>
      <c r="I39" s="439">
        <v>85.3</v>
      </c>
      <c r="J39" s="37">
        <v>88.9</v>
      </c>
    </row>
    <row r="40" spans="2:10" x14ac:dyDescent="0.4">
      <c r="B40" s="200" t="s">
        <v>94</v>
      </c>
      <c r="C40" s="39">
        <v>72.5</v>
      </c>
      <c r="D40" s="39">
        <v>74.7</v>
      </c>
      <c r="E40" s="40">
        <v>76.3</v>
      </c>
      <c r="F40" s="40">
        <v>81.400000000000006</v>
      </c>
      <c r="G40" s="40">
        <v>81.3</v>
      </c>
      <c r="H40" s="40">
        <v>80.316575597689095</v>
      </c>
      <c r="I40" s="440">
        <v>84.1</v>
      </c>
      <c r="J40" s="41">
        <v>88.1</v>
      </c>
    </row>
    <row r="41" spans="2:10" x14ac:dyDescent="0.4">
      <c r="B41" s="193" t="s">
        <v>95</v>
      </c>
      <c r="C41" s="38">
        <v>71.2</v>
      </c>
      <c r="D41" s="38">
        <v>73.900000000000006</v>
      </c>
      <c r="E41" s="36">
        <v>76.099999999999994</v>
      </c>
      <c r="F41" s="36">
        <v>80.900000000000006</v>
      </c>
      <c r="G41" s="36">
        <v>83.2</v>
      </c>
      <c r="H41" s="36">
        <v>84.509012693986293</v>
      </c>
      <c r="I41" s="439">
        <v>85.4</v>
      </c>
      <c r="J41" s="37">
        <v>88.9</v>
      </c>
    </row>
    <row r="42" spans="2:10" x14ac:dyDescent="0.4">
      <c r="B42" s="193" t="s">
        <v>96</v>
      </c>
      <c r="C42" s="38">
        <v>66.7</v>
      </c>
      <c r="D42" s="38">
        <v>69.2</v>
      </c>
      <c r="E42" s="36">
        <v>70.8</v>
      </c>
      <c r="F42" s="36">
        <v>77.2</v>
      </c>
      <c r="G42" s="36">
        <v>79.7</v>
      </c>
      <c r="H42" s="36">
        <v>81.947539570863995</v>
      </c>
      <c r="I42" s="439">
        <v>83.6</v>
      </c>
      <c r="J42" s="37">
        <v>87.8</v>
      </c>
    </row>
    <row r="43" spans="2:10" x14ac:dyDescent="0.4">
      <c r="B43" s="193" t="s">
        <v>97</v>
      </c>
      <c r="C43" s="38">
        <v>77.5</v>
      </c>
      <c r="D43" s="38">
        <v>78.900000000000006</v>
      </c>
      <c r="E43" s="36">
        <v>80.8</v>
      </c>
      <c r="F43" s="36">
        <v>84.9</v>
      </c>
      <c r="G43" s="36">
        <v>86.8</v>
      </c>
      <c r="H43" s="36">
        <v>87.914717952157659</v>
      </c>
      <c r="I43" s="439">
        <v>89</v>
      </c>
      <c r="J43" s="37">
        <v>91.6</v>
      </c>
    </row>
    <row r="44" spans="2:10" x14ac:dyDescent="0.4">
      <c r="B44" s="193" t="s">
        <v>98</v>
      </c>
      <c r="C44" s="38">
        <v>72.400000000000006</v>
      </c>
      <c r="D44" s="38">
        <v>73.900000000000006</v>
      </c>
      <c r="E44" s="36">
        <v>75.7</v>
      </c>
      <c r="F44" s="36">
        <v>80.5</v>
      </c>
      <c r="G44" s="36">
        <v>81.5</v>
      </c>
      <c r="H44" s="36">
        <v>84.056813236070454</v>
      </c>
      <c r="I44" s="439">
        <v>85.6</v>
      </c>
      <c r="J44" s="37">
        <v>88.8</v>
      </c>
    </row>
    <row r="45" spans="2:10" x14ac:dyDescent="0.4">
      <c r="B45" s="200" t="s">
        <v>99</v>
      </c>
      <c r="C45" s="39">
        <v>76.5</v>
      </c>
      <c r="D45" s="39">
        <v>76.5</v>
      </c>
      <c r="E45" s="40">
        <v>78.2</v>
      </c>
      <c r="F45" s="40">
        <v>82.8</v>
      </c>
      <c r="G45" s="40">
        <v>85.5</v>
      </c>
      <c r="H45" s="40">
        <v>85.31751985498299</v>
      </c>
      <c r="I45" s="440">
        <v>87.7</v>
      </c>
      <c r="J45" s="41">
        <v>90.8</v>
      </c>
    </row>
    <row r="46" spans="2:10" x14ac:dyDescent="0.4">
      <c r="B46" s="193" t="s">
        <v>100</v>
      </c>
      <c r="C46" s="38">
        <v>66.599999999999994</v>
      </c>
      <c r="D46" s="38">
        <v>68.099999999999994</v>
      </c>
      <c r="E46" s="36">
        <v>69.900000000000006</v>
      </c>
      <c r="F46" s="36">
        <v>77</v>
      </c>
      <c r="G46" s="36">
        <v>79.2</v>
      </c>
      <c r="H46" s="36">
        <v>81.498409484276635</v>
      </c>
      <c r="I46" s="439">
        <v>82.7</v>
      </c>
      <c r="J46" s="37">
        <v>87.8</v>
      </c>
    </row>
    <row r="47" spans="2:10" x14ac:dyDescent="0.4">
      <c r="B47" s="193" t="s">
        <v>101</v>
      </c>
      <c r="C47" s="38">
        <v>71.099999999999994</v>
      </c>
      <c r="D47" s="38">
        <v>71.599999999999994</v>
      </c>
      <c r="E47" s="36">
        <v>75.3</v>
      </c>
      <c r="F47" s="36">
        <v>79.5</v>
      </c>
      <c r="G47" s="36">
        <v>80.599999999999994</v>
      </c>
      <c r="H47" s="36">
        <v>82.106186441413925</v>
      </c>
      <c r="I47" s="439">
        <v>85</v>
      </c>
      <c r="J47" s="37">
        <v>88</v>
      </c>
    </row>
    <row r="48" spans="2:10" x14ac:dyDescent="0.4">
      <c r="B48" s="193" t="s">
        <v>102</v>
      </c>
      <c r="C48" s="38">
        <v>67</v>
      </c>
      <c r="D48" s="38">
        <v>68.2</v>
      </c>
      <c r="E48" s="36">
        <v>70.2</v>
      </c>
      <c r="F48" s="36">
        <v>76.7</v>
      </c>
      <c r="G48" s="36">
        <v>79.400000000000006</v>
      </c>
      <c r="H48" s="36">
        <v>82.065082938297593</v>
      </c>
      <c r="I48" s="439">
        <v>83</v>
      </c>
      <c r="J48" s="37">
        <v>88</v>
      </c>
    </row>
    <row r="49" spans="1:10" x14ac:dyDescent="0.4">
      <c r="B49" s="193" t="s">
        <v>103</v>
      </c>
      <c r="C49" s="38">
        <v>71.8</v>
      </c>
      <c r="D49" s="38">
        <v>73</v>
      </c>
      <c r="E49" s="36">
        <v>74.3</v>
      </c>
      <c r="F49" s="36">
        <v>80.5</v>
      </c>
      <c r="G49" s="36">
        <v>83.3</v>
      </c>
      <c r="H49" s="36">
        <v>84.51394080839944</v>
      </c>
      <c r="I49" s="439">
        <v>86.3</v>
      </c>
      <c r="J49" s="37">
        <v>90.1</v>
      </c>
    </row>
    <row r="50" spans="1:10" x14ac:dyDescent="0.4">
      <c r="B50" s="200" t="s">
        <v>104</v>
      </c>
      <c r="C50" s="39">
        <v>79.599999999999994</v>
      </c>
      <c r="D50" s="39">
        <v>81.7</v>
      </c>
      <c r="E50" s="40">
        <v>83.1</v>
      </c>
      <c r="F50" s="40">
        <v>85.4</v>
      </c>
      <c r="G50" s="40">
        <v>87.8</v>
      </c>
      <c r="H50" s="40">
        <v>89.969376038026169</v>
      </c>
      <c r="I50" s="440">
        <v>90.8</v>
      </c>
      <c r="J50" s="41">
        <v>93.5</v>
      </c>
    </row>
    <row r="51" spans="1:10" x14ac:dyDescent="0.4">
      <c r="B51" s="193" t="s">
        <v>105</v>
      </c>
      <c r="C51" s="38">
        <v>75.3</v>
      </c>
      <c r="D51" s="38">
        <v>76.3</v>
      </c>
      <c r="E51" s="36">
        <v>78.7</v>
      </c>
      <c r="F51" s="36">
        <v>81.099999999999994</v>
      </c>
      <c r="G51" s="36">
        <v>81.400000000000006</v>
      </c>
      <c r="H51" s="36">
        <v>82.472940969419199</v>
      </c>
      <c r="I51" s="439">
        <v>83.4</v>
      </c>
      <c r="J51" s="37">
        <v>89.2</v>
      </c>
    </row>
    <row r="52" spans="1:10" x14ac:dyDescent="0.4">
      <c r="B52" s="193" t="s">
        <v>106</v>
      </c>
      <c r="C52" s="38">
        <v>75.8</v>
      </c>
      <c r="D52" s="38">
        <v>77.2</v>
      </c>
      <c r="E52" s="36">
        <v>78.599999999999994</v>
      </c>
      <c r="F52" s="36">
        <v>83.4</v>
      </c>
      <c r="G52" s="36">
        <v>84.8</v>
      </c>
      <c r="H52" s="36">
        <v>85.591669280408496</v>
      </c>
      <c r="I52" s="439">
        <v>86.7</v>
      </c>
      <c r="J52" s="37">
        <v>90.6</v>
      </c>
    </row>
    <row r="53" spans="1:10" x14ac:dyDescent="0.4">
      <c r="B53" s="193" t="s">
        <v>107</v>
      </c>
      <c r="C53" s="38">
        <v>78.900000000000006</v>
      </c>
      <c r="D53" s="38">
        <v>81.900000000000006</v>
      </c>
      <c r="E53" s="36">
        <v>83.9</v>
      </c>
      <c r="F53" s="36">
        <v>87.4</v>
      </c>
      <c r="G53" s="36">
        <v>89.1</v>
      </c>
      <c r="H53" s="36">
        <v>89.966552411869841</v>
      </c>
      <c r="I53" s="439">
        <v>91.2</v>
      </c>
      <c r="J53" s="37">
        <v>93.5</v>
      </c>
    </row>
    <row r="54" spans="1:10" x14ac:dyDescent="0.4">
      <c r="B54" s="193" t="s">
        <v>108</v>
      </c>
      <c r="C54" s="38">
        <v>64.900000000000006</v>
      </c>
      <c r="D54" s="38">
        <v>66.2</v>
      </c>
      <c r="E54" s="36">
        <v>69.8</v>
      </c>
      <c r="F54" s="36">
        <v>74.2</v>
      </c>
      <c r="G54" s="36">
        <v>76</v>
      </c>
      <c r="H54" s="36">
        <v>78.959389032030629</v>
      </c>
      <c r="I54" s="439">
        <v>81</v>
      </c>
      <c r="J54" s="37">
        <v>85</v>
      </c>
    </row>
    <row r="55" spans="1:10" x14ac:dyDescent="0.4">
      <c r="B55" s="193" t="s">
        <v>109</v>
      </c>
      <c r="C55" s="38">
        <v>73</v>
      </c>
      <c r="D55" s="38">
        <v>75.3</v>
      </c>
      <c r="E55" s="36">
        <v>76.900000000000006</v>
      </c>
      <c r="F55" s="36">
        <v>81.3</v>
      </c>
      <c r="G55" s="36">
        <v>83.3</v>
      </c>
      <c r="H55" s="36">
        <v>84.446955260628343</v>
      </c>
      <c r="I55" s="439">
        <v>86</v>
      </c>
      <c r="J55" s="37">
        <v>89.6</v>
      </c>
    </row>
    <row r="56" spans="1:10" ht="14.25" thickBot="1" x14ac:dyDescent="0.45">
      <c r="B56" s="193" t="s">
        <v>110</v>
      </c>
      <c r="C56" s="38">
        <v>75.5</v>
      </c>
      <c r="D56" s="38">
        <v>76.099999999999994</v>
      </c>
      <c r="E56" s="36">
        <v>77.8</v>
      </c>
      <c r="F56" s="36">
        <v>83.2</v>
      </c>
      <c r="G56" s="36">
        <v>83.7</v>
      </c>
      <c r="H56" s="36">
        <v>85.684814898459095</v>
      </c>
      <c r="I56" s="439">
        <v>87.8</v>
      </c>
      <c r="J56" s="47">
        <v>90.3</v>
      </c>
    </row>
    <row r="57" spans="1:10" ht="14.25" thickBot="1" x14ac:dyDescent="0.45">
      <c r="B57" s="201" t="s">
        <v>56</v>
      </c>
      <c r="C57" s="42">
        <v>73.400000000000006</v>
      </c>
      <c r="D57" s="42">
        <v>75.099999999999994</v>
      </c>
      <c r="E57" s="43">
        <v>76.7</v>
      </c>
      <c r="F57" s="43">
        <v>81.400000000000006</v>
      </c>
      <c r="G57" s="43">
        <v>83.5</v>
      </c>
      <c r="H57" s="43">
        <v>85.1</v>
      </c>
      <c r="I57" s="443">
        <v>86.4</v>
      </c>
      <c r="J57" s="44">
        <v>90.1</v>
      </c>
    </row>
    <row r="58" spans="1:10" ht="14.25" thickBot="1" x14ac:dyDescent="0.45">
      <c r="B58" s="202" t="s">
        <v>111</v>
      </c>
      <c r="C58" s="45">
        <v>45.2</v>
      </c>
      <c r="D58" s="45">
        <v>48.1</v>
      </c>
      <c r="E58" s="46">
        <v>51.8</v>
      </c>
      <c r="F58" s="46">
        <v>59.3</v>
      </c>
      <c r="G58" s="46">
        <v>60.9</v>
      </c>
      <c r="H58" s="46">
        <v>62.164632001200374</v>
      </c>
      <c r="I58" s="444">
        <v>68.2</v>
      </c>
      <c r="J58" s="47">
        <v>76.5</v>
      </c>
    </row>
    <row r="59" spans="1:10" x14ac:dyDescent="0.4">
      <c r="B59" s="48"/>
      <c r="C59" s="31"/>
      <c r="D59" s="31"/>
      <c r="E59" s="31"/>
      <c r="F59" s="31"/>
      <c r="G59" s="31"/>
      <c r="H59" s="31"/>
      <c r="I59" s="31"/>
    </row>
    <row r="60" spans="1:10" ht="15.95" customHeight="1" x14ac:dyDescent="0.4">
      <c r="A60" s="231">
        <v>1</v>
      </c>
      <c r="B60" s="480" t="s">
        <v>158</v>
      </c>
      <c r="C60" s="480"/>
      <c r="D60" s="480"/>
      <c r="E60" s="480"/>
      <c r="F60" s="480"/>
      <c r="G60" s="480"/>
      <c r="H60" s="480"/>
      <c r="I60" s="480"/>
    </row>
    <row r="61" spans="1:10" ht="15.95" customHeight="1" x14ac:dyDescent="0.4">
      <c r="B61" s="474" t="s">
        <v>151</v>
      </c>
      <c r="C61" s="474"/>
      <c r="D61" s="474"/>
      <c r="E61" s="474"/>
      <c r="F61" s="474"/>
      <c r="G61" s="474"/>
      <c r="H61" s="474"/>
      <c r="I61" s="474"/>
    </row>
    <row r="62" spans="1:10" ht="15" customHeight="1" x14ac:dyDescent="0.4">
      <c r="B62" s="462" t="s">
        <v>154</v>
      </c>
      <c r="C62" s="462"/>
      <c r="D62" s="462"/>
      <c r="E62" s="462"/>
      <c r="F62" s="462"/>
      <c r="G62" s="462"/>
      <c r="H62" s="462"/>
      <c r="I62" s="462"/>
    </row>
  </sheetData>
  <mergeCells count="5">
    <mergeCell ref="B1:I1"/>
    <mergeCell ref="B60:I60"/>
    <mergeCell ref="B2:I3"/>
    <mergeCell ref="B61:I61"/>
    <mergeCell ref="B62:I62"/>
  </mergeCells>
  <printOptions horizontalCentered="1"/>
  <pageMargins left="0.7" right="0.7" top="0.75" bottom="0.75" header="0.3" footer="0.3"/>
  <pageSetup scale="77" orientation="portrait" r:id="rId1"/>
  <headerFooter alignWithMargins="0"/>
  <ignoredErrors>
    <ignoredError sqref="D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7040A-28D2-4837-9C0E-C9F422108407}">
  <sheetPr codeName="Sheet21">
    <pageSetUpPr fitToPage="1"/>
  </sheetPr>
  <dimension ref="A1:T71"/>
  <sheetViews>
    <sheetView zoomScale="85" zoomScaleNormal="85" zoomScaleSheetLayoutView="100" workbookViewId="0">
      <selection sqref="A1:J1"/>
    </sheetView>
  </sheetViews>
  <sheetFormatPr defaultColWidth="16.265625" defaultRowHeight="15.4" x14ac:dyDescent="0.35"/>
  <cols>
    <col min="1" max="1" width="20.59765625" style="414" bestFit="1" customWidth="1"/>
    <col min="2" max="2" width="15" style="436" bestFit="1" customWidth="1"/>
    <col min="3" max="3" width="14.73046875" style="437" customWidth="1"/>
    <col min="4" max="4" width="10" style="438" customWidth="1"/>
    <col min="5" max="5" width="14.3984375" style="437" bestFit="1" customWidth="1"/>
    <col min="6" max="6" width="10.86328125" style="414" bestFit="1" customWidth="1"/>
    <col min="7" max="7" width="14.3984375" style="437" bestFit="1" customWidth="1"/>
    <col min="8" max="8" width="9.86328125" style="414" bestFit="1" customWidth="1"/>
    <col min="9" max="9" width="12.73046875" style="437" bestFit="1" customWidth="1"/>
    <col min="10" max="10" width="9.86328125" style="414" bestFit="1" customWidth="1"/>
    <col min="11" max="16384" width="16.265625" style="414"/>
  </cols>
  <sheetData>
    <row r="1" spans="1:12" ht="17.25" x14ac:dyDescent="0.35">
      <c r="A1" s="482" t="s">
        <v>159</v>
      </c>
      <c r="B1" s="482"/>
      <c r="C1" s="482"/>
      <c r="D1" s="482"/>
      <c r="E1" s="482"/>
      <c r="F1" s="482"/>
      <c r="G1" s="482"/>
      <c r="H1" s="483"/>
      <c r="I1" s="483"/>
      <c r="J1" s="483"/>
    </row>
    <row r="2" spans="1:12" ht="17.25" x14ac:dyDescent="0.35">
      <c r="A2" s="482" t="s">
        <v>260</v>
      </c>
      <c r="B2" s="482"/>
      <c r="C2" s="482"/>
      <c r="D2" s="482"/>
      <c r="E2" s="482"/>
      <c r="F2" s="482"/>
      <c r="G2" s="482"/>
      <c r="H2" s="483"/>
      <c r="I2" s="483"/>
      <c r="J2" s="483"/>
    </row>
    <row r="3" spans="1:12" ht="17.25" x14ac:dyDescent="0.35">
      <c r="A3" s="482" t="s">
        <v>160</v>
      </c>
      <c r="B3" s="482"/>
      <c r="C3" s="482"/>
      <c r="D3" s="482"/>
      <c r="E3" s="482"/>
      <c r="F3" s="482"/>
      <c r="G3" s="482"/>
      <c r="H3" s="483"/>
      <c r="I3" s="483"/>
      <c r="J3" s="483"/>
    </row>
    <row r="4" spans="1:12" ht="15.75" thickBot="1" x14ac:dyDescent="0.4">
      <c r="A4" s="413"/>
      <c r="B4" s="415"/>
      <c r="C4" s="413"/>
      <c r="D4" s="416"/>
      <c r="E4" s="413"/>
      <c r="F4" s="413"/>
      <c r="G4" s="413"/>
      <c r="H4" s="413"/>
      <c r="I4" s="413"/>
      <c r="J4" s="413"/>
    </row>
    <row r="5" spans="1:12" x14ac:dyDescent="0.35">
      <c r="A5" s="484"/>
      <c r="B5" s="486" t="s">
        <v>161</v>
      </c>
      <c r="C5" s="489" t="s">
        <v>162</v>
      </c>
      <c r="D5" s="490"/>
      <c r="E5" s="493" t="s">
        <v>163</v>
      </c>
      <c r="F5" s="494"/>
      <c r="G5" s="493" t="s">
        <v>164</v>
      </c>
      <c r="H5" s="494"/>
      <c r="I5" s="495" t="s">
        <v>165</v>
      </c>
      <c r="J5" s="496"/>
    </row>
    <row r="6" spans="1:12" x14ac:dyDescent="0.35">
      <c r="A6" s="485"/>
      <c r="B6" s="487"/>
      <c r="C6" s="491"/>
      <c r="D6" s="492"/>
      <c r="E6" s="497" t="s">
        <v>166</v>
      </c>
      <c r="F6" s="498"/>
      <c r="G6" s="497" t="s">
        <v>167</v>
      </c>
      <c r="H6" s="498"/>
      <c r="I6" s="499" t="s">
        <v>264</v>
      </c>
      <c r="J6" s="500"/>
    </row>
    <row r="7" spans="1:12" x14ac:dyDescent="0.35">
      <c r="A7" s="485"/>
      <c r="B7" s="488"/>
      <c r="C7" s="417" t="s">
        <v>168</v>
      </c>
      <c r="D7" s="418" t="s">
        <v>169</v>
      </c>
      <c r="E7" s="419" t="s">
        <v>168</v>
      </c>
      <c r="F7" s="420" t="s">
        <v>169</v>
      </c>
      <c r="G7" s="419" t="s">
        <v>168</v>
      </c>
      <c r="H7" s="420" t="s">
        <v>169</v>
      </c>
      <c r="I7" s="421" t="s">
        <v>168</v>
      </c>
      <c r="J7" s="422" t="s">
        <v>169</v>
      </c>
    </row>
    <row r="8" spans="1:12" x14ac:dyDescent="0.35">
      <c r="A8" s="423" t="s">
        <v>60</v>
      </c>
      <c r="B8" s="387">
        <v>2011</v>
      </c>
      <c r="C8" s="388">
        <v>1644</v>
      </c>
      <c r="D8" s="395">
        <v>0.82</v>
      </c>
      <c r="E8" s="388">
        <v>1507</v>
      </c>
      <c r="F8" s="395">
        <v>0.75</v>
      </c>
      <c r="G8" s="388">
        <v>1355</v>
      </c>
      <c r="H8" s="395">
        <v>0.67</v>
      </c>
      <c r="I8" s="388">
        <v>519</v>
      </c>
      <c r="J8" s="399">
        <v>0.26</v>
      </c>
      <c r="K8" s="424"/>
      <c r="L8" s="424"/>
    </row>
    <row r="9" spans="1:12" x14ac:dyDescent="0.35">
      <c r="A9" s="425" t="s">
        <v>61</v>
      </c>
      <c r="B9" s="389">
        <v>269</v>
      </c>
      <c r="C9" s="390">
        <v>230</v>
      </c>
      <c r="D9" s="396">
        <v>0.86</v>
      </c>
      <c r="E9" s="390">
        <v>214</v>
      </c>
      <c r="F9" s="396">
        <v>0.8</v>
      </c>
      <c r="G9" s="390">
        <v>167</v>
      </c>
      <c r="H9" s="396">
        <v>0.62</v>
      </c>
      <c r="I9" s="390" t="s">
        <v>259</v>
      </c>
      <c r="J9" s="400" t="s">
        <v>259</v>
      </c>
    </row>
    <row r="10" spans="1:12" x14ac:dyDescent="0.35">
      <c r="A10" s="425" t="s">
        <v>170</v>
      </c>
      <c r="B10" s="389">
        <v>9</v>
      </c>
      <c r="C10" s="390" t="s">
        <v>259</v>
      </c>
      <c r="D10" s="396" t="s">
        <v>259</v>
      </c>
      <c r="E10" s="390" t="s">
        <v>259</v>
      </c>
      <c r="F10" s="396" t="s">
        <v>259</v>
      </c>
      <c r="G10" s="390" t="s">
        <v>259</v>
      </c>
      <c r="H10" s="396" t="s">
        <v>259</v>
      </c>
      <c r="I10" s="390">
        <v>0</v>
      </c>
      <c r="J10" s="400">
        <v>0</v>
      </c>
    </row>
    <row r="11" spans="1:12" x14ac:dyDescent="0.35">
      <c r="A11" s="425" t="s">
        <v>62</v>
      </c>
      <c r="B11" s="389">
        <v>2705</v>
      </c>
      <c r="C11" s="390">
        <v>2534</v>
      </c>
      <c r="D11" s="396">
        <v>0.94</v>
      </c>
      <c r="E11" s="390">
        <v>2411</v>
      </c>
      <c r="F11" s="396">
        <v>0.89</v>
      </c>
      <c r="G11" s="390">
        <v>2229</v>
      </c>
      <c r="H11" s="396">
        <v>0.82</v>
      </c>
      <c r="I11" s="390">
        <v>525</v>
      </c>
      <c r="J11" s="400">
        <v>0.19</v>
      </c>
    </row>
    <row r="12" spans="1:12" x14ac:dyDescent="0.35">
      <c r="A12" s="426" t="s">
        <v>63</v>
      </c>
      <c r="B12" s="391">
        <v>1199</v>
      </c>
      <c r="C12" s="392">
        <v>955</v>
      </c>
      <c r="D12" s="397">
        <v>0.8</v>
      </c>
      <c r="E12" s="392">
        <v>842</v>
      </c>
      <c r="F12" s="397">
        <v>0.7</v>
      </c>
      <c r="G12" s="392">
        <v>726</v>
      </c>
      <c r="H12" s="397">
        <v>0.61</v>
      </c>
      <c r="I12" s="392">
        <v>293</v>
      </c>
      <c r="J12" s="401">
        <v>0.24</v>
      </c>
    </row>
    <row r="13" spans="1:12" x14ac:dyDescent="0.35">
      <c r="A13" s="425" t="s">
        <v>64</v>
      </c>
      <c r="B13" s="389">
        <v>3475</v>
      </c>
      <c r="C13" s="390">
        <v>2569</v>
      </c>
      <c r="D13" s="396">
        <v>0.93</v>
      </c>
      <c r="E13" s="390">
        <v>2109</v>
      </c>
      <c r="F13" s="396">
        <v>0.9</v>
      </c>
      <c r="G13" s="390">
        <v>1397</v>
      </c>
      <c r="H13" s="396">
        <v>0.85</v>
      </c>
      <c r="I13" s="390">
        <v>3727</v>
      </c>
      <c r="J13" s="400">
        <v>0.28000000000000003</v>
      </c>
    </row>
    <row r="14" spans="1:12" x14ac:dyDescent="0.35">
      <c r="A14" s="425" t="s">
        <v>65</v>
      </c>
      <c r="B14" s="389">
        <v>2257</v>
      </c>
      <c r="C14" s="390">
        <v>2185</v>
      </c>
      <c r="D14" s="396">
        <v>0.97</v>
      </c>
      <c r="E14" s="390">
        <v>2085</v>
      </c>
      <c r="F14" s="396">
        <v>0.92</v>
      </c>
      <c r="G14" s="390">
        <v>1946</v>
      </c>
      <c r="H14" s="396">
        <v>0.86</v>
      </c>
      <c r="I14" s="390">
        <v>529</v>
      </c>
      <c r="J14" s="400">
        <v>0.23</v>
      </c>
    </row>
    <row r="15" spans="1:12" x14ac:dyDescent="0.35">
      <c r="A15" s="425" t="s">
        <v>66</v>
      </c>
      <c r="B15" s="389">
        <v>1418</v>
      </c>
      <c r="C15" s="390">
        <v>1331</v>
      </c>
      <c r="D15" s="396">
        <v>0.94</v>
      </c>
      <c r="E15" s="390">
        <v>1287</v>
      </c>
      <c r="F15" s="396">
        <v>0.91</v>
      </c>
      <c r="G15" s="390">
        <v>1171</v>
      </c>
      <c r="H15" s="396">
        <v>0.83</v>
      </c>
      <c r="I15" s="390">
        <v>417</v>
      </c>
      <c r="J15" s="400">
        <v>0.28999999999999998</v>
      </c>
    </row>
    <row r="16" spans="1:12" x14ac:dyDescent="0.35">
      <c r="A16" s="425" t="s">
        <v>67</v>
      </c>
      <c r="B16" s="389">
        <v>386</v>
      </c>
      <c r="C16" s="390">
        <v>395</v>
      </c>
      <c r="D16" s="396">
        <v>1.02</v>
      </c>
      <c r="E16" s="390">
        <v>387</v>
      </c>
      <c r="F16" s="396">
        <v>1</v>
      </c>
      <c r="G16" s="390">
        <v>385</v>
      </c>
      <c r="H16" s="396">
        <v>1</v>
      </c>
      <c r="I16" s="390">
        <v>140</v>
      </c>
      <c r="J16" s="400">
        <v>0.36</v>
      </c>
    </row>
    <row r="17" spans="1:10" x14ac:dyDescent="0.35">
      <c r="A17" s="426" t="s">
        <v>68</v>
      </c>
      <c r="B17" s="391">
        <v>312</v>
      </c>
      <c r="C17" s="392">
        <v>279</v>
      </c>
      <c r="D17" s="397">
        <v>0.9</v>
      </c>
      <c r="E17" s="392">
        <v>274</v>
      </c>
      <c r="F17" s="397">
        <v>0.88</v>
      </c>
      <c r="G17" s="392">
        <v>271</v>
      </c>
      <c r="H17" s="397">
        <v>0.87</v>
      </c>
      <c r="I17" s="392">
        <v>116</v>
      </c>
      <c r="J17" s="401">
        <v>0.37</v>
      </c>
    </row>
    <row r="18" spans="1:10" x14ac:dyDescent="0.35">
      <c r="A18" s="425" t="s">
        <v>69</v>
      </c>
      <c r="B18" s="389">
        <v>8529</v>
      </c>
      <c r="C18" s="390">
        <v>8386</v>
      </c>
      <c r="D18" s="396">
        <v>0.98</v>
      </c>
      <c r="E18" s="390">
        <v>8089</v>
      </c>
      <c r="F18" s="396">
        <v>0.95</v>
      </c>
      <c r="G18" s="390">
        <v>7756</v>
      </c>
      <c r="H18" s="396">
        <v>0.91</v>
      </c>
      <c r="I18" s="390">
        <v>3126</v>
      </c>
      <c r="J18" s="400">
        <v>0.37</v>
      </c>
    </row>
    <row r="19" spans="1:10" x14ac:dyDescent="0.35">
      <c r="A19" s="425" t="s">
        <v>70</v>
      </c>
      <c r="B19" s="389">
        <v>4020</v>
      </c>
      <c r="C19" s="390">
        <v>3634</v>
      </c>
      <c r="D19" s="396">
        <v>0.9</v>
      </c>
      <c r="E19" s="390">
        <v>3433</v>
      </c>
      <c r="F19" s="396">
        <v>0.85</v>
      </c>
      <c r="G19" s="390">
        <v>3193</v>
      </c>
      <c r="H19" s="396">
        <v>0.79</v>
      </c>
      <c r="I19" s="390">
        <v>1529</v>
      </c>
      <c r="J19" s="400">
        <v>0.38</v>
      </c>
    </row>
    <row r="20" spans="1:10" x14ac:dyDescent="0.35">
      <c r="A20" s="425" t="s">
        <v>171</v>
      </c>
      <c r="B20" s="389">
        <v>43</v>
      </c>
      <c r="C20" s="390" t="s">
        <v>259</v>
      </c>
      <c r="D20" s="396" t="s">
        <v>259</v>
      </c>
      <c r="E20" s="390" t="s">
        <v>259</v>
      </c>
      <c r="F20" s="396" t="s">
        <v>259</v>
      </c>
      <c r="G20" s="390" t="s">
        <v>259</v>
      </c>
      <c r="H20" s="396" t="s">
        <v>259</v>
      </c>
      <c r="I20" s="390" t="s">
        <v>259</v>
      </c>
      <c r="J20" s="400" t="s">
        <v>259</v>
      </c>
    </row>
    <row r="21" spans="1:10" x14ac:dyDescent="0.35">
      <c r="A21" s="425" t="s">
        <v>71</v>
      </c>
      <c r="B21" s="389">
        <v>490</v>
      </c>
      <c r="C21" s="390">
        <v>499</v>
      </c>
      <c r="D21" s="396">
        <v>1.02</v>
      </c>
      <c r="E21" s="390">
        <v>488</v>
      </c>
      <c r="F21" s="396">
        <v>1</v>
      </c>
      <c r="G21" s="390" t="s">
        <v>259</v>
      </c>
      <c r="H21" s="396" t="s">
        <v>259</v>
      </c>
      <c r="I21" s="390" t="s">
        <v>259</v>
      </c>
      <c r="J21" s="400" t="s">
        <v>259</v>
      </c>
    </row>
    <row r="22" spans="1:10" x14ac:dyDescent="0.35">
      <c r="A22" s="426" t="s">
        <v>72</v>
      </c>
      <c r="B22" s="391">
        <v>676</v>
      </c>
      <c r="C22" s="392">
        <v>615</v>
      </c>
      <c r="D22" s="397">
        <v>0.91</v>
      </c>
      <c r="E22" s="392">
        <v>550</v>
      </c>
      <c r="F22" s="397">
        <v>0.81</v>
      </c>
      <c r="G22" s="392">
        <v>443</v>
      </c>
      <c r="H22" s="397">
        <v>0.66</v>
      </c>
      <c r="I22" s="392">
        <v>211</v>
      </c>
      <c r="J22" s="401">
        <v>0.31</v>
      </c>
    </row>
    <row r="23" spans="1:10" x14ac:dyDescent="0.35">
      <c r="A23" s="425" t="s">
        <v>73</v>
      </c>
      <c r="B23" s="389">
        <v>4998</v>
      </c>
      <c r="C23" s="390">
        <v>4281</v>
      </c>
      <c r="D23" s="396">
        <v>0.86</v>
      </c>
      <c r="E23" s="390">
        <v>4079</v>
      </c>
      <c r="F23" s="396">
        <v>0.82</v>
      </c>
      <c r="G23" s="390">
        <v>3786</v>
      </c>
      <c r="H23" s="396">
        <v>0.76</v>
      </c>
      <c r="I23" s="390">
        <v>1564</v>
      </c>
      <c r="J23" s="400">
        <v>0.31</v>
      </c>
    </row>
    <row r="24" spans="1:10" x14ac:dyDescent="0.35">
      <c r="A24" s="425" t="s">
        <v>74</v>
      </c>
      <c r="B24" s="389">
        <v>2667</v>
      </c>
      <c r="C24" s="390">
        <v>2274</v>
      </c>
      <c r="D24" s="396">
        <v>0.85</v>
      </c>
      <c r="E24" s="390">
        <v>2111</v>
      </c>
      <c r="F24" s="396">
        <v>0.79</v>
      </c>
      <c r="G24" s="390">
        <v>1938</v>
      </c>
      <c r="H24" s="396">
        <v>0.73</v>
      </c>
      <c r="I24" s="390">
        <v>813</v>
      </c>
      <c r="J24" s="400">
        <v>0.3</v>
      </c>
    </row>
    <row r="25" spans="1:10" x14ac:dyDescent="0.35">
      <c r="A25" s="425" t="s">
        <v>75</v>
      </c>
      <c r="B25" s="389">
        <v>1288</v>
      </c>
      <c r="C25" s="390">
        <v>1081</v>
      </c>
      <c r="D25" s="396">
        <v>0.84</v>
      </c>
      <c r="E25" s="390">
        <v>980</v>
      </c>
      <c r="F25" s="396">
        <v>0.76</v>
      </c>
      <c r="G25" s="390">
        <v>865</v>
      </c>
      <c r="H25" s="396">
        <v>0.67</v>
      </c>
      <c r="I25" s="390">
        <v>360</v>
      </c>
      <c r="J25" s="400">
        <v>0.28000000000000003</v>
      </c>
    </row>
    <row r="26" spans="1:10" x14ac:dyDescent="0.35">
      <c r="A26" s="425" t="s">
        <v>76</v>
      </c>
      <c r="B26" s="389">
        <v>1151</v>
      </c>
      <c r="C26" s="390">
        <v>1007</v>
      </c>
      <c r="D26" s="396">
        <v>0.88</v>
      </c>
      <c r="E26" s="390">
        <v>943</v>
      </c>
      <c r="F26" s="396">
        <v>0.82</v>
      </c>
      <c r="G26" s="390">
        <v>856</v>
      </c>
      <c r="H26" s="396">
        <v>0.74</v>
      </c>
      <c r="I26" s="390">
        <v>336</v>
      </c>
      <c r="J26" s="400">
        <v>0.28999999999999998</v>
      </c>
    </row>
    <row r="27" spans="1:10" x14ac:dyDescent="0.35">
      <c r="A27" s="426" t="s">
        <v>77</v>
      </c>
      <c r="B27" s="391">
        <v>1797</v>
      </c>
      <c r="C27" s="392">
        <v>1543</v>
      </c>
      <c r="D27" s="397">
        <v>0.86</v>
      </c>
      <c r="E27" s="392">
        <v>1422</v>
      </c>
      <c r="F27" s="397">
        <v>0.79</v>
      </c>
      <c r="G27" s="392">
        <v>1275</v>
      </c>
      <c r="H27" s="397">
        <v>0.71</v>
      </c>
      <c r="I27" s="392">
        <v>500</v>
      </c>
      <c r="J27" s="401">
        <v>0.28000000000000003</v>
      </c>
    </row>
    <row r="28" spans="1:10" x14ac:dyDescent="0.35">
      <c r="A28" s="425" t="s">
        <v>78</v>
      </c>
      <c r="B28" s="389">
        <v>1831</v>
      </c>
      <c r="C28" s="390">
        <v>1470</v>
      </c>
      <c r="D28" s="396">
        <v>0.8</v>
      </c>
      <c r="E28" s="390">
        <v>1361</v>
      </c>
      <c r="F28" s="396">
        <v>0.74</v>
      </c>
      <c r="G28" s="390">
        <v>1218</v>
      </c>
      <c r="H28" s="396">
        <v>0.67</v>
      </c>
      <c r="I28" s="390">
        <v>429</v>
      </c>
      <c r="J28" s="400">
        <v>0.23</v>
      </c>
    </row>
    <row r="29" spans="1:10" x14ac:dyDescent="0.35">
      <c r="A29" s="425" t="s">
        <v>79</v>
      </c>
      <c r="B29" s="389">
        <v>582</v>
      </c>
      <c r="C29" s="390">
        <v>587</v>
      </c>
      <c r="D29" s="396">
        <v>1.01</v>
      </c>
      <c r="E29" s="390">
        <v>540</v>
      </c>
      <c r="F29" s="396">
        <v>0.93</v>
      </c>
      <c r="G29" s="390">
        <v>468</v>
      </c>
      <c r="H29" s="396">
        <v>0.8</v>
      </c>
      <c r="I29" s="390">
        <v>68</v>
      </c>
      <c r="J29" s="400">
        <v>0.12</v>
      </c>
    </row>
    <row r="30" spans="1:10" x14ac:dyDescent="0.35">
      <c r="A30" s="425" t="s">
        <v>80</v>
      </c>
      <c r="B30" s="389">
        <v>2321</v>
      </c>
      <c r="C30" s="390">
        <v>2171</v>
      </c>
      <c r="D30" s="396">
        <v>0.94</v>
      </c>
      <c r="E30" s="390">
        <v>2126</v>
      </c>
      <c r="F30" s="396">
        <v>0.92</v>
      </c>
      <c r="G30" s="390">
        <v>2093</v>
      </c>
      <c r="H30" s="396">
        <v>0.9</v>
      </c>
      <c r="I30" s="390">
        <v>932</v>
      </c>
      <c r="J30" s="400">
        <v>0.4</v>
      </c>
    </row>
    <row r="31" spans="1:10" x14ac:dyDescent="0.35">
      <c r="A31" s="425" t="s">
        <v>81</v>
      </c>
      <c r="B31" s="389">
        <v>2749</v>
      </c>
      <c r="C31" s="390">
        <v>2583</v>
      </c>
      <c r="D31" s="396">
        <v>0.94</v>
      </c>
      <c r="E31" s="390">
        <v>2526</v>
      </c>
      <c r="F31" s="396">
        <v>0.92</v>
      </c>
      <c r="G31" s="390">
        <v>2508</v>
      </c>
      <c r="H31" s="396">
        <v>0.91</v>
      </c>
      <c r="I31" s="390">
        <v>794</v>
      </c>
      <c r="J31" s="400">
        <v>0.28999999999999998</v>
      </c>
    </row>
    <row r="32" spans="1:10" x14ac:dyDescent="0.35">
      <c r="A32" s="426" t="s">
        <v>82</v>
      </c>
      <c r="B32" s="391">
        <v>4041</v>
      </c>
      <c r="C32" s="392">
        <v>3533</v>
      </c>
      <c r="D32" s="397">
        <v>0.87</v>
      </c>
      <c r="E32" s="392">
        <v>3348</v>
      </c>
      <c r="F32" s="397">
        <v>0.83</v>
      </c>
      <c r="G32" s="392">
        <v>3132</v>
      </c>
      <c r="H32" s="397">
        <v>0.78</v>
      </c>
      <c r="I32" s="392">
        <v>989</v>
      </c>
      <c r="J32" s="401">
        <v>0.24</v>
      </c>
    </row>
    <row r="33" spans="1:10" x14ac:dyDescent="0.35">
      <c r="A33" s="425" t="s">
        <v>83</v>
      </c>
      <c r="B33" s="389">
        <v>2253</v>
      </c>
      <c r="C33" s="390">
        <v>2019</v>
      </c>
      <c r="D33" s="396">
        <v>0.9</v>
      </c>
      <c r="E33" s="390">
        <v>1894</v>
      </c>
      <c r="F33" s="396">
        <v>0.84</v>
      </c>
      <c r="G33" s="390">
        <v>1733</v>
      </c>
      <c r="H33" s="396">
        <v>0.77</v>
      </c>
      <c r="I33" s="390">
        <v>457</v>
      </c>
      <c r="J33" s="400">
        <v>0.2</v>
      </c>
    </row>
    <row r="34" spans="1:10" x14ac:dyDescent="0.35">
      <c r="A34" s="425" t="s">
        <v>84</v>
      </c>
      <c r="B34" s="389">
        <v>1158</v>
      </c>
      <c r="C34" s="390">
        <v>869</v>
      </c>
      <c r="D34" s="396">
        <v>0.75</v>
      </c>
      <c r="E34" s="390">
        <v>770</v>
      </c>
      <c r="F34" s="396">
        <v>0.67</v>
      </c>
      <c r="G34" s="390">
        <v>630</v>
      </c>
      <c r="H34" s="396">
        <v>0.54</v>
      </c>
      <c r="I34" s="390">
        <v>283</v>
      </c>
      <c r="J34" s="400">
        <v>0.24</v>
      </c>
    </row>
    <row r="35" spans="1:10" x14ac:dyDescent="0.35">
      <c r="A35" s="425" t="s">
        <v>85</v>
      </c>
      <c r="B35" s="389">
        <v>2479</v>
      </c>
      <c r="C35" s="390">
        <v>2117</v>
      </c>
      <c r="D35" s="396">
        <v>0.85</v>
      </c>
      <c r="E35" s="390">
        <v>1916</v>
      </c>
      <c r="F35" s="396">
        <v>0.77</v>
      </c>
      <c r="G35" s="390">
        <v>1704</v>
      </c>
      <c r="H35" s="396">
        <v>0.69</v>
      </c>
      <c r="I35" s="390">
        <v>759</v>
      </c>
      <c r="J35" s="400">
        <v>0.31</v>
      </c>
    </row>
    <row r="36" spans="1:10" x14ac:dyDescent="0.35">
      <c r="A36" s="425" t="s">
        <v>86</v>
      </c>
      <c r="B36" s="389">
        <v>447</v>
      </c>
      <c r="C36" s="390">
        <v>403</v>
      </c>
      <c r="D36" s="396">
        <v>0.9</v>
      </c>
      <c r="E36" s="390">
        <v>363</v>
      </c>
      <c r="F36" s="396">
        <v>0.81</v>
      </c>
      <c r="G36" s="390">
        <v>311</v>
      </c>
      <c r="H36" s="396">
        <v>0.7</v>
      </c>
      <c r="I36" s="390">
        <v>57</v>
      </c>
      <c r="J36" s="400">
        <v>0.13</v>
      </c>
    </row>
    <row r="37" spans="1:10" x14ac:dyDescent="0.35">
      <c r="A37" s="426" t="s">
        <v>87</v>
      </c>
      <c r="B37" s="391">
        <v>773</v>
      </c>
      <c r="C37" s="392">
        <v>674</v>
      </c>
      <c r="D37" s="397">
        <v>0.87</v>
      </c>
      <c r="E37" s="392">
        <v>634</v>
      </c>
      <c r="F37" s="397">
        <v>0.82</v>
      </c>
      <c r="G37" s="392">
        <v>578</v>
      </c>
      <c r="H37" s="397">
        <v>0.75</v>
      </c>
      <c r="I37" s="392">
        <v>198</v>
      </c>
      <c r="J37" s="401">
        <v>0.26</v>
      </c>
    </row>
    <row r="38" spans="1:10" x14ac:dyDescent="0.35">
      <c r="A38" s="425" t="s">
        <v>88</v>
      </c>
      <c r="B38" s="389">
        <v>1177</v>
      </c>
      <c r="C38" s="390">
        <v>1091</v>
      </c>
      <c r="D38" s="396">
        <v>0.93</v>
      </c>
      <c r="E38" s="390">
        <v>1045</v>
      </c>
      <c r="F38" s="396">
        <v>0.89</v>
      </c>
      <c r="G38" s="390">
        <v>989</v>
      </c>
      <c r="H38" s="396">
        <v>0.84</v>
      </c>
      <c r="I38" s="390">
        <v>256</v>
      </c>
      <c r="J38" s="400">
        <v>0.22</v>
      </c>
    </row>
    <row r="39" spans="1:10" x14ac:dyDescent="0.35">
      <c r="A39" s="425" t="s">
        <v>89</v>
      </c>
      <c r="B39" s="389">
        <v>556</v>
      </c>
      <c r="C39" s="390">
        <v>561</v>
      </c>
      <c r="D39" s="396">
        <v>1.01</v>
      </c>
      <c r="E39" s="390">
        <v>539</v>
      </c>
      <c r="F39" s="396">
        <v>0.97</v>
      </c>
      <c r="G39" s="390">
        <v>511</v>
      </c>
      <c r="H39" s="396">
        <v>0.92</v>
      </c>
      <c r="I39" s="390">
        <v>135</v>
      </c>
      <c r="J39" s="400">
        <v>0.24</v>
      </c>
    </row>
    <row r="40" spans="1:10" x14ac:dyDescent="0.35">
      <c r="A40" s="425" t="s">
        <v>90</v>
      </c>
      <c r="B40" s="389">
        <v>3426</v>
      </c>
      <c r="C40" s="390">
        <v>3264</v>
      </c>
      <c r="D40" s="396">
        <v>0.95</v>
      </c>
      <c r="E40" s="390">
        <v>3209</v>
      </c>
      <c r="F40" s="396">
        <v>0.94</v>
      </c>
      <c r="G40" s="390">
        <v>3178</v>
      </c>
      <c r="H40" s="396">
        <v>0.93</v>
      </c>
      <c r="I40" s="390">
        <v>1945</v>
      </c>
      <c r="J40" s="400">
        <v>0.56999999999999995</v>
      </c>
    </row>
    <row r="41" spans="1:10" x14ac:dyDescent="0.35">
      <c r="A41" s="425" t="s">
        <v>91</v>
      </c>
      <c r="B41" s="389">
        <v>829</v>
      </c>
      <c r="C41" s="390">
        <v>702</v>
      </c>
      <c r="D41" s="396">
        <v>0.85</v>
      </c>
      <c r="E41" s="390">
        <v>628</v>
      </c>
      <c r="F41" s="396">
        <v>0.76</v>
      </c>
      <c r="G41" s="390">
        <v>546</v>
      </c>
      <c r="H41" s="396">
        <v>0.66</v>
      </c>
      <c r="I41" s="390">
        <v>108</v>
      </c>
      <c r="J41" s="400">
        <v>0.13</v>
      </c>
    </row>
    <row r="42" spans="1:10" x14ac:dyDescent="0.35">
      <c r="A42" s="426" t="s">
        <v>92</v>
      </c>
      <c r="B42" s="391">
        <v>7715</v>
      </c>
      <c r="C42" s="392">
        <v>6941</v>
      </c>
      <c r="D42" s="397">
        <v>0.9</v>
      </c>
      <c r="E42" s="392">
        <v>6845</v>
      </c>
      <c r="F42" s="397">
        <v>0.89</v>
      </c>
      <c r="G42" s="392">
        <v>6605</v>
      </c>
      <c r="H42" s="397">
        <v>0.86</v>
      </c>
      <c r="I42" s="392">
        <v>3908</v>
      </c>
      <c r="J42" s="401">
        <v>0.51</v>
      </c>
    </row>
    <row r="43" spans="1:10" x14ac:dyDescent="0.35">
      <c r="A43" s="425" t="s">
        <v>93</v>
      </c>
      <c r="B43" s="389">
        <v>4160</v>
      </c>
      <c r="C43" s="390">
        <v>3958</v>
      </c>
      <c r="D43" s="396">
        <v>0.95</v>
      </c>
      <c r="E43" s="390">
        <v>3658</v>
      </c>
      <c r="F43" s="396">
        <v>0.88</v>
      </c>
      <c r="G43" s="390">
        <v>3459</v>
      </c>
      <c r="H43" s="396">
        <v>0.83</v>
      </c>
      <c r="I43" s="390">
        <v>1359</v>
      </c>
      <c r="J43" s="400">
        <v>0.33</v>
      </c>
    </row>
    <row r="44" spans="1:10" x14ac:dyDescent="0.35">
      <c r="A44" s="425" t="s">
        <v>94</v>
      </c>
      <c r="B44" s="389">
        <v>322</v>
      </c>
      <c r="C44" s="390">
        <v>283</v>
      </c>
      <c r="D44" s="396">
        <v>0.88</v>
      </c>
      <c r="E44" s="390">
        <v>276</v>
      </c>
      <c r="F44" s="396">
        <v>0.86</v>
      </c>
      <c r="G44" s="390">
        <v>266</v>
      </c>
      <c r="H44" s="396">
        <v>0.83</v>
      </c>
      <c r="I44" s="390">
        <v>151</v>
      </c>
      <c r="J44" s="400">
        <v>0.47</v>
      </c>
    </row>
    <row r="45" spans="1:10" x14ac:dyDescent="0.35">
      <c r="A45" s="425" t="s">
        <v>172</v>
      </c>
      <c r="B45" s="389">
        <v>14</v>
      </c>
      <c r="C45" s="390" t="s">
        <v>259</v>
      </c>
      <c r="D45" s="396" t="s">
        <v>259</v>
      </c>
      <c r="E45" s="390" t="s">
        <v>259</v>
      </c>
      <c r="F45" s="396" t="s">
        <v>259</v>
      </c>
      <c r="G45" s="390" t="s">
        <v>259</v>
      </c>
      <c r="H45" s="396" t="s">
        <v>259</v>
      </c>
      <c r="I45" s="390">
        <v>0</v>
      </c>
      <c r="J45" s="400">
        <v>0</v>
      </c>
    </row>
    <row r="46" spans="1:10" x14ac:dyDescent="0.35">
      <c r="A46" s="425" t="s">
        <v>95</v>
      </c>
      <c r="B46" s="389">
        <v>4808</v>
      </c>
      <c r="C46" s="390">
        <v>4265</v>
      </c>
      <c r="D46" s="396">
        <v>0.89</v>
      </c>
      <c r="E46" s="390">
        <v>4033</v>
      </c>
      <c r="F46" s="396">
        <v>0.84</v>
      </c>
      <c r="G46" s="390">
        <v>3713</v>
      </c>
      <c r="H46" s="396">
        <v>0.77</v>
      </c>
      <c r="I46" s="390">
        <v>1029</v>
      </c>
      <c r="J46" s="400">
        <v>0.21</v>
      </c>
    </row>
    <row r="47" spans="1:10" x14ac:dyDescent="0.35">
      <c r="A47" s="426" t="s">
        <v>96</v>
      </c>
      <c r="B47" s="391">
        <v>1535</v>
      </c>
      <c r="C47" s="392">
        <v>1257</v>
      </c>
      <c r="D47" s="397">
        <v>0.82</v>
      </c>
      <c r="E47" s="392">
        <v>1148</v>
      </c>
      <c r="F47" s="397">
        <v>0.75</v>
      </c>
      <c r="G47" s="392">
        <v>1021</v>
      </c>
      <c r="H47" s="397">
        <v>0.66</v>
      </c>
      <c r="I47" s="392">
        <v>368</v>
      </c>
      <c r="J47" s="401">
        <v>0.24</v>
      </c>
    </row>
    <row r="48" spans="1:10" x14ac:dyDescent="0.35">
      <c r="A48" s="425" t="s">
        <v>97</v>
      </c>
      <c r="B48" s="389">
        <v>1671</v>
      </c>
      <c r="C48" s="390">
        <v>1521</v>
      </c>
      <c r="D48" s="396">
        <v>0.91</v>
      </c>
      <c r="E48" s="390">
        <v>1424</v>
      </c>
      <c r="F48" s="396">
        <v>0.85</v>
      </c>
      <c r="G48" s="390">
        <v>1335</v>
      </c>
      <c r="H48" s="396">
        <v>0.8</v>
      </c>
      <c r="I48" s="390">
        <v>346</v>
      </c>
      <c r="J48" s="400">
        <v>0.21</v>
      </c>
    </row>
    <row r="49" spans="1:20" x14ac:dyDescent="0.35">
      <c r="A49" s="425" t="s">
        <v>98</v>
      </c>
      <c r="B49" s="389">
        <v>5210</v>
      </c>
      <c r="C49" s="390">
        <v>4647</v>
      </c>
      <c r="D49" s="396">
        <v>0.89</v>
      </c>
      <c r="E49" s="390">
        <v>4395</v>
      </c>
      <c r="F49" s="396">
        <v>0.84</v>
      </c>
      <c r="G49" s="390">
        <v>4285</v>
      </c>
      <c r="H49" s="396">
        <v>0.82</v>
      </c>
      <c r="I49" s="390">
        <v>1477</v>
      </c>
      <c r="J49" s="400">
        <v>0.28000000000000003</v>
      </c>
    </row>
    <row r="50" spans="1:20" x14ac:dyDescent="0.35">
      <c r="A50" s="425" t="s">
        <v>111</v>
      </c>
      <c r="B50" s="389">
        <v>1340</v>
      </c>
      <c r="C50" s="390">
        <v>661</v>
      </c>
      <c r="D50" s="396">
        <v>0.49</v>
      </c>
      <c r="E50" s="390">
        <v>578</v>
      </c>
      <c r="F50" s="396">
        <v>0.43</v>
      </c>
      <c r="G50" s="390">
        <v>379</v>
      </c>
      <c r="H50" s="396">
        <v>0.28000000000000003</v>
      </c>
      <c r="I50" s="390">
        <v>124</v>
      </c>
      <c r="J50" s="400">
        <v>0.09</v>
      </c>
    </row>
    <row r="51" spans="1:20" x14ac:dyDescent="0.35">
      <c r="A51" s="425" t="s">
        <v>99</v>
      </c>
      <c r="B51" s="389">
        <v>441</v>
      </c>
      <c r="C51" s="390">
        <v>403</v>
      </c>
      <c r="D51" s="396">
        <v>0.91</v>
      </c>
      <c r="E51" s="390">
        <v>401</v>
      </c>
      <c r="F51" s="396">
        <v>0.91</v>
      </c>
      <c r="G51" s="390">
        <v>399</v>
      </c>
      <c r="H51" s="396">
        <v>0.9</v>
      </c>
      <c r="I51" s="390">
        <v>205</v>
      </c>
      <c r="J51" s="400">
        <v>0.47</v>
      </c>
    </row>
    <row r="52" spans="1:20" x14ac:dyDescent="0.35">
      <c r="A52" s="426" t="s">
        <v>100</v>
      </c>
      <c r="B52" s="391">
        <v>2048</v>
      </c>
      <c r="C52" s="392">
        <v>1919</v>
      </c>
      <c r="D52" s="397">
        <v>0.94</v>
      </c>
      <c r="E52" s="392">
        <v>1824</v>
      </c>
      <c r="F52" s="397">
        <v>0.89</v>
      </c>
      <c r="G52" s="392">
        <v>1680</v>
      </c>
      <c r="H52" s="397">
        <v>0.82</v>
      </c>
      <c r="I52" s="392">
        <v>696</v>
      </c>
      <c r="J52" s="401">
        <v>0.34</v>
      </c>
    </row>
    <row r="53" spans="1:20" x14ac:dyDescent="0.35">
      <c r="A53" s="425" t="s">
        <v>101</v>
      </c>
      <c r="B53" s="389">
        <v>350</v>
      </c>
      <c r="C53" s="390">
        <v>310</v>
      </c>
      <c r="D53" s="396">
        <v>0.89</v>
      </c>
      <c r="E53" s="390">
        <v>303</v>
      </c>
      <c r="F53" s="396">
        <v>0.87</v>
      </c>
      <c r="G53" s="390">
        <v>290</v>
      </c>
      <c r="H53" s="396">
        <v>0.83</v>
      </c>
      <c r="I53" s="390">
        <v>113</v>
      </c>
      <c r="J53" s="400">
        <v>0.32</v>
      </c>
    </row>
    <row r="54" spans="1:20" x14ac:dyDescent="0.35">
      <c r="A54" s="425" t="s">
        <v>102</v>
      </c>
      <c r="B54" s="389">
        <v>2742</v>
      </c>
      <c r="C54" s="390">
        <v>2404</v>
      </c>
      <c r="D54" s="396">
        <v>0.88</v>
      </c>
      <c r="E54" s="390">
        <v>2287</v>
      </c>
      <c r="F54" s="396">
        <v>0.83</v>
      </c>
      <c r="G54" s="390">
        <v>2155</v>
      </c>
      <c r="H54" s="396">
        <v>0.79</v>
      </c>
      <c r="I54" s="390">
        <v>1041</v>
      </c>
      <c r="J54" s="400">
        <v>0.38</v>
      </c>
    </row>
    <row r="55" spans="1:20" x14ac:dyDescent="0.35">
      <c r="A55" s="425" t="s">
        <v>103</v>
      </c>
      <c r="B55" s="389">
        <v>491</v>
      </c>
      <c r="C55" s="390">
        <v>9604</v>
      </c>
      <c r="D55" s="396">
        <v>0.92</v>
      </c>
      <c r="E55" s="390">
        <v>9234</v>
      </c>
      <c r="F55" s="396">
        <v>0.88</v>
      </c>
      <c r="G55" s="390">
        <v>8558</v>
      </c>
      <c r="H55" s="396">
        <v>0.82</v>
      </c>
      <c r="I55" s="390">
        <v>4062</v>
      </c>
      <c r="J55" s="400">
        <v>0.39</v>
      </c>
    </row>
    <row r="56" spans="1:20" x14ac:dyDescent="0.35">
      <c r="A56" s="425" t="s">
        <v>104</v>
      </c>
      <c r="B56" s="389">
        <v>1057</v>
      </c>
      <c r="C56" s="390">
        <v>986</v>
      </c>
      <c r="D56" s="396">
        <v>0.93</v>
      </c>
      <c r="E56" s="390">
        <v>946</v>
      </c>
      <c r="F56" s="396">
        <v>0.9</v>
      </c>
      <c r="G56" s="390">
        <v>885</v>
      </c>
      <c r="H56" s="396">
        <v>0.84</v>
      </c>
      <c r="I56" s="390">
        <v>313</v>
      </c>
      <c r="J56" s="400">
        <v>0.3</v>
      </c>
    </row>
    <row r="57" spans="1:20" x14ac:dyDescent="0.35">
      <c r="A57" s="426" t="s">
        <v>105</v>
      </c>
      <c r="B57" s="391">
        <v>271</v>
      </c>
      <c r="C57" s="392">
        <v>268</v>
      </c>
      <c r="D57" s="397">
        <v>0.99</v>
      </c>
      <c r="E57" s="392">
        <v>237</v>
      </c>
      <c r="F57" s="397">
        <v>0.87</v>
      </c>
      <c r="G57" s="392">
        <v>199</v>
      </c>
      <c r="H57" s="397">
        <v>0.73</v>
      </c>
      <c r="I57" s="392">
        <v>41</v>
      </c>
      <c r="J57" s="401">
        <v>0.15</v>
      </c>
    </row>
    <row r="58" spans="1:20" x14ac:dyDescent="0.35">
      <c r="A58" s="425" t="s">
        <v>173</v>
      </c>
      <c r="B58" s="389">
        <v>39</v>
      </c>
      <c r="C58" s="390" t="s">
        <v>259</v>
      </c>
      <c r="D58" s="396" t="s">
        <v>259</v>
      </c>
      <c r="E58" s="390" t="s">
        <v>259</v>
      </c>
      <c r="F58" s="396" t="s">
        <v>259</v>
      </c>
      <c r="G58" s="390" t="s">
        <v>259</v>
      </c>
      <c r="H58" s="396" t="s">
        <v>259</v>
      </c>
      <c r="I58" s="390" t="s">
        <v>259</v>
      </c>
      <c r="J58" s="400" t="s">
        <v>259</v>
      </c>
    </row>
    <row r="59" spans="1:20" x14ac:dyDescent="0.35">
      <c r="A59" s="425" t="s">
        <v>106</v>
      </c>
      <c r="B59" s="389">
        <v>3321</v>
      </c>
      <c r="C59" s="390">
        <v>2952</v>
      </c>
      <c r="D59" s="396">
        <v>0.89</v>
      </c>
      <c r="E59" s="390">
        <v>2801</v>
      </c>
      <c r="F59" s="396">
        <v>0.84</v>
      </c>
      <c r="G59" s="390">
        <v>2733</v>
      </c>
      <c r="H59" s="396">
        <v>0.82</v>
      </c>
      <c r="I59" s="390">
        <v>1134</v>
      </c>
      <c r="J59" s="400">
        <v>0.34</v>
      </c>
    </row>
    <row r="60" spans="1:20" x14ac:dyDescent="0.35">
      <c r="A60" s="425" t="s">
        <v>107</v>
      </c>
      <c r="B60" s="389">
        <v>2974</v>
      </c>
      <c r="C60" s="390">
        <v>2712</v>
      </c>
      <c r="D60" s="396">
        <v>0.91</v>
      </c>
      <c r="E60" s="390">
        <v>2538</v>
      </c>
      <c r="F60" s="396">
        <v>0.85</v>
      </c>
      <c r="G60" s="390">
        <v>2389</v>
      </c>
      <c r="H60" s="396">
        <v>0.8</v>
      </c>
      <c r="I60" s="390">
        <v>626</v>
      </c>
      <c r="J60" s="400">
        <v>0.21</v>
      </c>
    </row>
    <row r="61" spans="1:20" x14ac:dyDescent="0.35">
      <c r="A61" s="425" t="s">
        <v>108</v>
      </c>
      <c r="B61" s="389">
        <v>743</v>
      </c>
      <c r="C61" s="390">
        <v>568</v>
      </c>
      <c r="D61" s="396">
        <v>0.76</v>
      </c>
      <c r="E61" s="390">
        <v>491</v>
      </c>
      <c r="F61" s="396">
        <v>0.66</v>
      </c>
      <c r="G61" s="390">
        <v>427</v>
      </c>
      <c r="H61" s="396">
        <v>0.57999999999999996</v>
      </c>
      <c r="I61" s="390">
        <v>144</v>
      </c>
      <c r="J61" s="400">
        <v>0.2</v>
      </c>
    </row>
    <row r="62" spans="1:20" x14ac:dyDescent="0.35">
      <c r="A62" s="425" t="s">
        <v>109</v>
      </c>
      <c r="B62" s="389">
        <v>2428</v>
      </c>
      <c r="C62" s="390">
        <v>2156</v>
      </c>
      <c r="D62" s="396">
        <v>0.89</v>
      </c>
      <c r="E62" s="390">
        <v>1991</v>
      </c>
      <c r="F62" s="396">
        <v>0.82</v>
      </c>
      <c r="G62" s="390">
        <v>1778</v>
      </c>
      <c r="H62" s="396">
        <v>0.73</v>
      </c>
      <c r="I62" s="390">
        <v>446</v>
      </c>
      <c r="J62" s="400">
        <v>0.18</v>
      </c>
    </row>
    <row r="63" spans="1:20" x14ac:dyDescent="0.35">
      <c r="A63" s="426" t="s">
        <v>110</v>
      </c>
      <c r="B63" s="391">
        <v>234</v>
      </c>
      <c r="C63" s="392">
        <v>214</v>
      </c>
      <c r="D63" s="397">
        <v>0.91</v>
      </c>
      <c r="E63" s="392">
        <v>198</v>
      </c>
      <c r="F63" s="397">
        <v>0.84</v>
      </c>
      <c r="G63" s="392">
        <v>180</v>
      </c>
      <c r="H63" s="397">
        <v>0.77</v>
      </c>
      <c r="I63" s="392">
        <v>38</v>
      </c>
      <c r="J63" s="401">
        <v>0.16</v>
      </c>
    </row>
    <row r="64" spans="1:20" ht="15.75" thickBot="1" x14ac:dyDescent="0.4">
      <c r="A64" s="427" t="s">
        <v>174</v>
      </c>
      <c r="B64" s="393">
        <v>128265.253</v>
      </c>
      <c r="C64" s="394">
        <v>115624.192</v>
      </c>
      <c r="D64" s="398">
        <v>0.9</v>
      </c>
      <c r="E64" s="394">
        <v>109815.201</v>
      </c>
      <c r="F64" s="398">
        <v>0.86</v>
      </c>
      <c r="G64" s="394">
        <v>102646.219</v>
      </c>
      <c r="H64" s="398">
        <v>0.8</v>
      </c>
      <c r="I64" s="394">
        <v>40097</v>
      </c>
      <c r="J64" s="402">
        <v>0.31</v>
      </c>
      <c r="T64" s="414">
        <v>0.55000000000000004</v>
      </c>
    </row>
    <row r="65" spans="1:10" x14ac:dyDescent="0.35">
      <c r="A65" s="428"/>
      <c r="B65" s="429" t="s">
        <v>11</v>
      </c>
      <c r="C65" s="429" t="s">
        <v>11</v>
      </c>
      <c r="D65" s="430" t="s">
        <v>11</v>
      </c>
      <c r="E65" s="429" t="s">
        <v>11</v>
      </c>
      <c r="F65" s="431" t="s">
        <v>11</v>
      </c>
      <c r="G65" s="429" t="s">
        <v>11</v>
      </c>
      <c r="H65" s="431"/>
      <c r="I65" s="429"/>
      <c r="J65" s="431"/>
    </row>
    <row r="66" spans="1:10" ht="14.25" customHeight="1" x14ac:dyDescent="0.4">
      <c r="A66" s="501" t="s">
        <v>175</v>
      </c>
      <c r="B66" s="501"/>
      <c r="C66" s="501"/>
      <c r="D66" s="501"/>
      <c r="E66" s="501"/>
      <c r="F66" s="501"/>
      <c r="G66" s="501"/>
      <c r="H66" s="501"/>
      <c r="I66" s="432"/>
      <c r="J66" s="432"/>
    </row>
    <row r="67" spans="1:10" ht="39.75" customHeight="1" x14ac:dyDescent="0.4">
      <c r="A67" s="481" t="s">
        <v>176</v>
      </c>
      <c r="B67" s="481"/>
      <c r="C67" s="481"/>
      <c r="D67" s="481"/>
      <c r="E67" s="481"/>
      <c r="F67" s="481"/>
      <c r="G67" s="481"/>
      <c r="H67" s="481"/>
      <c r="I67" s="432"/>
      <c r="J67" s="432"/>
    </row>
    <row r="68" spans="1:10" ht="13.5" customHeight="1" x14ac:dyDescent="0.4">
      <c r="A68" s="501" t="s">
        <v>177</v>
      </c>
      <c r="B68" s="501"/>
      <c r="C68" s="501"/>
      <c r="D68" s="501"/>
      <c r="E68" s="501"/>
      <c r="F68" s="501"/>
      <c r="G68" s="501"/>
      <c r="H68" s="501"/>
      <c r="I68" s="432"/>
      <c r="J68" s="432"/>
    </row>
    <row r="69" spans="1:10" ht="37.5" customHeight="1" x14ac:dyDescent="0.4">
      <c r="A69" s="481" t="s">
        <v>286</v>
      </c>
      <c r="B69" s="481"/>
      <c r="C69" s="481"/>
      <c r="D69" s="481"/>
      <c r="E69" s="481"/>
      <c r="F69" s="481"/>
      <c r="G69" s="481"/>
      <c r="H69" s="481"/>
      <c r="I69" s="433"/>
      <c r="J69" s="433"/>
    </row>
    <row r="70" spans="1:10" s="1" customFormat="1" x14ac:dyDescent="0.35">
      <c r="A70" s="433"/>
      <c r="B70" s="433"/>
      <c r="C70" s="434"/>
      <c r="D70" s="435"/>
      <c r="E70" s="433"/>
      <c r="F70" s="433"/>
      <c r="G70" s="433"/>
      <c r="H70" s="433"/>
      <c r="I70" s="433"/>
      <c r="J70" s="433"/>
    </row>
    <row r="71" spans="1:10" x14ac:dyDescent="0.35">
      <c r="A71" s="433"/>
      <c r="B71" s="433"/>
      <c r="C71" s="434"/>
      <c r="D71" s="435"/>
      <c r="E71" s="433"/>
      <c r="F71" s="433"/>
      <c r="G71" s="433"/>
      <c r="H71" s="433"/>
      <c r="I71" s="433"/>
      <c r="J71" s="433"/>
    </row>
  </sheetData>
  <mergeCells count="16">
    <mergeCell ref="A69:H69"/>
    <mergeCell ref="A1:J1"/>
    <mergeCell ref="A2:J2"/>
    <mergeCell ref="A3:J3"/>
    <mergeCell ref="A5:A7"/>
    <mergeCell ref="B5:B7"/>
    <mergeCell ref="C5:D6"/>
    <mergeCell ref="E5:F5"/>
    <mergeCell ref="G5:H5"/>
    <mergeCell ref="I5:J5"/>
    <mergeCell ref="E6:F6"/>
    <mergeCell ref="G6:H6"/>
    <mergeCell ref="I6:J6"/>
    <mergeCell ref="A66:H66"/>
    <mergeCell ref="A67:H67"/>
    <mergeCell ref="A68:H68"/>
  </mergeCells>
  <printOptions horizontalCentered="1"/>
  <pageMargins left="0.7" right="0.7" top="0.75" bottom="0.75" header="0.3" footer="0.3"/>
  <pageSetup scale="6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K21"/>
  <sheetViews>
    <sheetView zoomScaleNormal="100" zoomScaleSheetLayoutView="100" workbookViewId="0">
      <selection activeCell="B1" sqref="B1:D1"/>
    </sheetView>
  </sheetViews>
  <sheetFormatPr defaultColWidth="12.73046875" defaultRowHeight="13.9" x14ac:dyDescent="0.35"/>
  <cols>
    <col min="1" max="1" width="1.73046875" style="21" customWidth="1"/>
    <col min="2" max="4" width="38.73046875" style="21" customWidth="1"/>
    <col min="5" max="5" width="14.73046875" style="21" customWidth="1"/>
    <col min="6" max="6" width="16.3984375" style="21" customWidth="1"/>
    <col min="7" max="7" width="14.265625" style="21" customWidth="1"/>
    <col min="8" max="8" width="15.1328125" style="21" customWidth="1"/>
    <col min="9" max="9" width="15" style="21" customWidth="1"/>
    <col min="10" max="10" width="15.73046875" style="21" customWidth="1"/>
    <col min="11" max="16384" width="12.73046875" style="21"/>
  </cols>
  <sheetData>
    <row r="1" spans="2:11" ht="17.25" x14ac:dyDescent="0.35">
      <c r="B1" s="502" t="s">
        <v>178</v>
      </c>
      <c r="C1" s="502"/>
      <c r="D1" s="502"/>
      <c r="E1" s="19"/>
      <c r="F1" s="19"/>
      <c r="G1" s="19"/>
      <c r="H1" s="19"/>
      <c r="I1" s="19"/>
      <c r="J1" s="19"/>
      <c r="K1" s="20"/>
    </row>
    <row r="2" spans="2:11" ht="17.25" x14ac:dyDescent="0.35">
      <c r="B2" s="502" t="s">
        <v>179</v>
      </c>
      <c r="C2" s="502"/>
      <c r="D2" s="502"/>
      <c r="E2" s="19"/>
      <c r="F2" s="19"/>
      <c r="G2" s="19"/>
      <c r="H2" s="19"/>
      <c r="I2" s="19"/>
      <c r="J2" s="19"/>
      <c r="K2" s="20"/>
    </row>
    <row r="3" spans="2:11" ht="17.649999999999999" x14ac:dyDescent="0.35">
      <c r="B3" s="502" t="s">
        <v>180</v>
      </c>
      <c r="C3" s="502"/>
      <c r="D3" s="502"/>
      <c r="E3" s="28"/>
      <c r="F3" s="28"/>
      <c r="G3" s="28"/>
      <c r="H3" s="28"/>
    </row>
    <row r="4" spans="2:11" ht="17.649999999999999" thickBot="1" x14ac:dyDescent="0.4">
      <c r="B4" s="203"/>
      <c r="C4" s="203"/>
      <c r="D4" s="203"/>
    </row>
    <row r="5" spans="2:11" ht="17.649999999999999" thickBot="1" x14ac:dyDescent="0.4">
      <c r="B5" s="503" t="s">
        <v>279</v>
      </c>
      <c r="C5" s="504"/>
      <c r="D5" s="505"/>
    </row>
    <row r="6" spans="2:11" ht="17.649999999999999" thickBot="1" x14ac:dyDescent="0.4">
      <c r="B6" s="233"/>
      <c r="C6" s="374" t="s">
        <v>181</v>
      </c>
      <c r="D6" s="234" t="s">
        <v>182</v>
      </c>
      <c r="E6"/>
    </row>
    <row r="7" spans="2:11" ht="17.649999999999999" x14ac:dyDescent="0.35">
      <c r="B7" s="235" t="s">
        <v>183</v>
      </c>
      <c r="C7" s="249">
        <v>97.9</v>
      </c>
      <c r="D7" s="250">
        <v>98.8</v>
      </c>
    </row>
    <row r="8" spans="2:11" ht="18" thickBot="1" x14ac:dyDescent="0.4">
      <c r="B8" s="236" t="s">
        <v>184</v>
      </c>
      <c r="C8" s="251">
        <v>82.1</v>
      </c>
      <c r="D8" s="248">
        <v>86.2</v>
      </c>
    </row>
    <row r="9" spans="2:11" ht="18" thickBot="1" x14ac:dyDescent="0.4">
      <c r="B9" s="237"/>
      <c r="C9" s="238"/>
      <c r="D9" s="238"/>
    </row>
    <row r="10" spans="2:11" ht="39.75" customHeight="1" thickBot="1" x14ac:dyDescent="0.4">
      <c r="B10" s="506" t="s">
        <v>280</v>
      </c>
      <c r="C10" s="507"/>
      <c r="D10" s="508"/>
    </row>
    <row r="11" spans="2:11" ht="18" thickBot="1" x14ac:dyDescent="0.4">
      <c r="B11" s="254"/>
      <c r="C11" s="203" t="s">
        <v>181</v>
      </c>
      <c r="D11" s="255" t="s">
        <v>182</v>
      </c>
    </row>
    <row r="12" spans="2:11" ht="20.25" x14ac:dyDescent="0.35">
      <c r="B12" s="239" t="s">
        <v>185</v>
      </c>
      <c r="C12" s="240"/>
      <c r="D12" s="241"/>
    </row>
    <row r="13" spans="2:11" ht="17.649999999999999" x14ac:dyDescent="0.35">
      <c r="B13" s="242" t="s">
        <v>186</v>
      </c>
      <c r="C13" s="240">
        <v>2.7672633692541702</v>
      </c>
      <c r="D13" s="241">
        <v>2.8546258945412686</v>
      </c>
    </row>
    <row r="14" spans="2:11" ht="17.649999999999999" x14ac:dyDescent="0.35">
      <c r="B14" s="243" t="s">
        <v>187</v>
      </c>
      <c r="C14" s="244">
        <v>2.969971156032698</v>
      </c>
      <c r="D14" s="245">
        <v>3.1435870013923339</v>
      </c>
    </row>
    <row r="15" spans="2:11" ht="17.649999999999999" x14ac:dyDescent="0.35">
      <c r="B15" s="239" t="s">
        <v>188</v>
      </c>
      <c r="C15" s="240"/>
      <c r="D15" s="241"/>
    </row>
    <row r="16" spans="2:11" ht="17.649999999999999" x14ac:dyDescent="0.35">
      <c r="B16" s="242" t="s">
        <v>186</v>
      </c>
      <c r="C16" s="240">
        <v>2.4122022982581846</v>
      </c>
      <c r="D16" s="241">
        <v>2.4381261288489702</v>
      </c>
      <c r="E16" s="445" t="s">
        <v>11</v>
      </c>
    </row>
    <row r="17" spans="2:10" ht="17.649999999999999" x14ac:dyDescent="0.35">
      <c r="B17" s="243" t="s">
        <v>187</v>
      </c>
      <c r="C17" s="244">
        <v>3.0569825883442783</v>
      </c>
      <c r="D17" s="245">
        <v>3.0493438227091567</v>
      </c>
    </row>
    <row r="18" spans="2:10" ht="17.649999999999999" x14ac:dyDescent="0.35">
      <c r="B18" s="239" t="s">
        <v>189</v>
      </c>
      <c r="C18" s="240"/>
      <c r="D18" s="241"/>
    </row>
    <row r="19" spans="2:10" ht="17.649999999999999" x14ac:dyDescent="0.35">
      <c r="B19" s="242" t="s">
        <v>186</v>
      </c>
      <c r="C19" s="240">
        <v>1.2688515544740893</v>
      </c>
      <c r="D19" s="241">
        <v>1.451556851454922</v>
      </c>
    </row>
    <row r="20" spans="2:10" ht="18" thickBot="1" x14ac:dyDescent="0.4">
      <c r="B20" s="246" t="s">
        <v>187</v>
      </c>
      <c r="C20" s="247">
        <v>1.6548377804147201</v>
      </c>
      <c r="D20" s="248">
        <v>1.8793650347092787</v>
      </c>
    </row>
    <row r="21" spans="2:10" x14ac:dyDescent="0.35">
      <c r="B21" s="204"/>
      <c r="C21" s="205"/>
      <c r="D21" s="205"/>
      <c r="E21" s="22"/>
      <c r="F21" s="22"/>
      <c r="G21" s="22"/>
      <c r="H21" s="22"/>
      <c r="I21" s="22"/>
      <c r="J21" s="22"/>
    </row>
  </sheetData>
  <mergeCells count="5">
    <mergeCell ref="B3:D3"/>
    <mergeCell ref="B1:D1"/>
    <mergeCell ref="B2:D2"/>
    <mergeCell ref="B5:D5"/>
    <mergeCell ref="B10:D10"/>
  </mergeCells>
  <printOptions horizontalCentered="1"/>
  <pageMargins left="0.7" right="0.7" top="0.75" bottom="0.75" header="0.3" footer="0.3"/>
  <pageSetup scale="7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2:I8"/>
  <sheetViews>
    <sheetView zoomScale="150" zoomScaleNormal="150" workbookViewId="0"/>
  </sheetViews>
  <sheetFormatPr defaultRowHeight="12.75" x14ac:dyDescent="0.35"/>
  <cols>
    <col min="1" max="1" width="4.73046875" customWidth="1"/>
    <col min="2" max="2" width="88" bestFit="1" customWidth="1"/>
  </cols>
  <sheetData>
    <row r="2" spans="1:9" ht="14.25" customHeight="1" x14ac:dyDescent="0.35">
      <c r="A2" s="292"/>
      <c r="B2" s="293" t="s">
        <v>190</v>
      </c>
    </row>
    <row r="3" spans="1:9" ht="15" customHeight="1" x14ac:dyDescent="0.35">
      <c r="A3" s="294">
        <v>1</v>
      </c>
      <c r="B3" s="295" t="s">
        <v>191</v>
      </c>
    </row>
    <row r="4" spans="1:9" ht="55.5" customHeight="1" x14ac:dyDescent="0.35">
      <c r="A4" s="292"/>
      <c r="B4" s="296" t="s">
        <v>281</v>
      </c>
    </row>
    <row r="5" spans="1:9" ht="29.25" customHeight="1" x14ac:dyDescent="0.35">
      <c r="A5" s="292"/>
      <c r="B5" s="296" t="s">
        <v>192</v>
      </c>
    </row>
    <row r="6" spans="1:9" ht="81" customHeight="1" x14ac:dyDescent="0.35">
      <c r="A6" s="292"/>
      <c r="B6" s="296" t="s">
        <v>193</v>
      </c>
    </row>
    <row r="7" spans="1:9" ht="12.75" customHeight="1" x14ac:dyDescent="0.4">
      <c r="A7" s="292"/>
      <c r="B7" s="382" t="s">
        <v>194</v>
      </c>
      <c r="C7" s="382"/>
      <c r="D7" s="382"/>
      <c r="E7" s="382"/>
      <c r="F7" s="382"/>
      <c r="G7" s="382"/>
      <c r="H7" s="382"/>
      <c r="I7" s="382"/>
    </row>
    <row r="8" spans="1:9" ht="39.4" x14ac:dyDescent="0.35">
      <c r="A8" s="292"/>
      <c r="B8" s="296" t="s">
        <v>282</v>
      </c>
    </row>
  </sheetData>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62FAD-34B8-4294-8DE7-F207EB0ADABE}">
  <sheetPr codeName="Sheet14">
    <pageSetUpPr fitToPage="1"/>
  </sheetPr>
  <dimension ref="A1:K31"/>
  <sheetViews>
    <sheetView zoomScaleNormal="100" workbookViewId="0">
      <selection sqref="A1:G1"/>
    </sheetView>
  </sheetViews>
  <sheetFormatPr defaultColWidth="9.1328125" defaultRowHeight="16.5" customHeight="1" x14ac:dyDescent="0.4"/>
  <cols>
    <col min="1" max="1" width="1.59765625" style="3" customWidth="1"/>
    <col min="2" max="2" width="32.73046875" style="3" customWidth="1"/>
    <col min="3" max="7" width="12.73046875" style="3" customWidth="1"/>
    <col min="8" max="8" width="9.1328125" style="3"/>
    <col min="9" max="9" width="11" style="3" bestFit="1" customWidth="1"/>
    <col min="10" max="10" width="7.3984375" style="3" bestFit="1" customWidth="1"/>
    <col min="11" max="16384" width="9.1328125" style="3"/>
  </cols>
  <sheetData>
    <row r="1" spans="1:11" ht="16.5" customHeight="1" x14ac:dyDescent="0.4">
      <c r="A1" s="476" t="s">
        <v>195</v>
      </c>
      <c r="B1" s="509"/>
      <c r="C1" s="509"/>
      <c r="D1" s="509"/>
      <c r="E1" s="509"/>
      <c r="F1" s="509"/>
      <c r="G1" s="509"/>
    </row>
    <row r="2" spans="1:11" ht="16.5" customHeight="1" x14ac:dyDescent="0.5">
      <c r="A2" s="367" t="s">
        <v>265</v>
      </c>
      <c r="B2" s="367"/>
      <c r="C2" s="367"/>
      <c r="D2" s="367"/>
      <c r="E2" s="406"/>
      <c r="F2" s="407"/>
      <c r="G2" s="407"/>
    </row>
    <row r="3" spans="1:11" ht="16.5" customHeight="1" x14ac:dyDescent="0.5">
      <c r="A3" s="406"/>
      <c r="B3" s="367" t="s">
        <v>196</v>
      </c>
      <c r="C3" s="367"/>
      <c r="D3" s="367"/>
      <c r="E3" s="367"/>
      <c r="F3" s="407"/>
      <c r="G3" s="407"/>
    </row>
    <row r="4" spans="1:11" ht="5.0999999999999996" customHeight="1" thickBot="1" x14ac:dyDescent="0.55000000000000004">
      <c r="B4" s="405"/>
      <c r="C4" s="405"/>
      <c r="D4" s="405"/>
      <c r="E4" s="405"/>
      <c r="F4" s="27"/>
      <c r="G4" s="27"/>
    </row>
    <row r="5" spans="1:11" ht="16.5" customHeight="1" x14ac:dyDescent="0.4">
      <c r="B5" s="408"/>
      <c r="C5" s="307">
        <v>2017</v>
      </c>
      <c r="D5" s="409">
        <v>2018</v>
      </c>
      <c r="E5" s="307">
        <v>2019</v>
      </c>
      <c r="F5" s="307">
        <v>2020</v>
      </c>
      <c r="G5" s="124">
        <v>2021</v>
      </c>
    </row>
    <row r="6" spans="1:11" ht="18" customHeight="1" x14ac:dyDescent="0.4">
      <c r="B6" s="61" t="s">
        <v>266</v>
      </c>
      <c r="C6" s="446"/>
      <c r="D6" s="447"/>
      <c r="E6" s="446"/>
      <c r="F6" s="448"/>
      <c r="G6" s="449"/>
      <c r="H6" s="410"/>
    </row>
    <row r="7" spans="1:11" ht="18" customHeight="1" x14ac:dyDescent="0.4">
      <c r="B7" s="55" t="s">
        <v>267</v>
      </c>
      <c r="C7" s="446">
        <v>2209.6010000000001</v>
      </c>
      <c r="D7" s="447">
        <v>2079.7829999999999</v>
      </c>
      <c r="E7" s="446">
        <v>1403.491</v>
      </c>
      <c r="F7" s="446">
        <v>1293.7760000000001</v>
      </c>
      <c r="G7" s="450">
        <v>1181.877</v>
      </c>
      <c r="H7" s="410"/>
      <c r="I7" s="411"/>
    </row>
    <row r="8" spans="1:11" ht="18" customHeight="1" x14ac:dyDescent="0.4">
      <c r="B8" s="55" t="s">
        <v>268</v>
      </c>
      <c r="C8" s="446">
        <v>239.488</v>
      </c>
      <c r="D8" s="447">
        <v>332.19600000000003</v>
      </c>
      <c r="E8" s="446">
        <v>395.25900000000001</v>
      </c>
      <c r="F8" s="446">
        <v>552.18399999999997</v>
      </c>
      <c r="G8" s="450">
        <v>703.62099999999998</v>
      </c>
      <c r="H8" s="410"/>
      <c r="I8" s="411"/>
    </row>
    <row r="9" spans="1:11" ht="18" customHeight="1" x14ac:dyDescent="0.4">
      <c r="B9" s="59" t="s">
        <v>174</v>
      </c>
      <c r="C9" s="451">
        <v>2449.0889999999999</v>
      </c>
      <c r="D9" s="452">
        <v>2411.9789999999998</v>
      </c>
      <c r="E9" s="451">
        <v>1798.75</v>
      </c>
      <c r="F9" s="451">
        <v>1845.96</v>
      </c>
      <c r="G9" s="453">
        <v>1885.498</v>
      </c>
      <c r="H9" s="410"/>
      <c r="I9" s="411"/>
    </row>
    <row r="10" spans="1:11" ht="18" customHeight="1" x14ac:dyDescent="0.4">
      <c r="B10" s="61" t="s">
        <v>269</v>
      </c>
      <c r="C10" s="446"/>
      <c r="D10" s="447"/>
      <c r="E10" s="446"/>
      <c r="F10" s="446"/>
      <c r="G10" s="450"/>
      <c r="H10" s="410"/>
    </row>
    <row r="11" spans="1:11" ht="18" customHeight="1" x14ac:dyDescent="0.4">
      <c r="B11" s="55" t="s">
        <v>267</v>
      </c>
      <c r="C11" s="446">
        <v>1113.6369999999999</v>
      </c>
      <c r="D11" s="447">
        <v>899.83699999999999</v>
      </c>
      <c r="E11" s="446">
        <v>634.72500000000002</v>
      </c>
      <c r="F11" s="446">
        <v>634.048</v>
      </c>
      <c r="G11" s="450">
        <v>594.10799999999995</v>
      </c>
      <c r="H11" s="410"/>
      <c r="I11" s="411"/>
    </row>
    <row r="12" spans="1:11" ht="18" customHeight="1" x14ac:dyDescent="0.4">
      <c r="B12" s="55" t="s">
        <v>268</v>
      </c>
      <c r="C12" s="446">
        <v>55.432000000000002</v>
      </c>
      <c r="D12" s="447">
        <v>55.527999999999999</v>
      </c>
      <c r="E12" s="446">
        <v>96.555999999999997</v>
      </c>
      <c r="F12" s="446">
        <v>146.68799999999999</v>
      </c>
      <c r="G12" s="450">
        <v>181.24799999999999</v>
      </c>
      <c r="H12" s="410"/>
      <c r="I12" s="411"/>
    </row>
    <row r="13" spans="1:11" ht="18" customHeight="1" x14ac:dyDescent="0.4">
      <c r="B13" s="59" t="s">
        <v>174</v>
      </c>
      <c r="C13" s="451">
        <v>1169.069</v>
      </c>
      <c r="D13" s="452">
        <v>955.36500000000001</v>
      </c>
      <c r="E13" s="451">
        <v>731.28100000000006</v>
      </c>
      <c r="F13" s="451">
        <v>780.73599999999999</v>
      </c>
      <c r="G13" s="453">
        <v>775.35599999999999</v>
      </c>
      <c r="H13" s="410"/>
      <c r="I13" s="411"/>
    </row>
    <row r="14" spans="1:11" ht="18" customHeight="1" x14ac:dyDescent="0.4">
      <c r="B14" s="61" t="s">
        <v>270</v>
      </c>
      <c r="C14" s="446"/>
      <c r="D14" s="447"/>
      <c r="E14" s="446"/>
      <c r="F14" s="446"/>
      <c r="G14" s="450"/>
      <c r="H14" s="410"/>
    </row>
    <row r="15" spans="1:11" ht="18" customHeight="1" x14ac:dyDescent="0.4">
      <c r="B15" s="55" t="s">
        <v>267</v>
      </c>
      <c r="C15" s="446" t="s">
        <v>271</v>
      </c>
      <c r="D15" s="447" t="s">
        <v>271</v>
      </c>
      <c r="E15" s="446">
        <v>479.97800000000001</v>
      </c>
      <c r="F15" s="446">
        <v>466.43200000000002</v>
      </c>
      <c r="G15" s="450">
        <v>435.33199999999999</v>
      </c>
      <c r="H15" s="412" t="s">
        <v>11</v>
      </c>
      <c r="I15" s="412" t="s">
        <v>11</v>
      </c>
      <c r="J15" s="412" t="s">
        <v>11</v>
      </c>
      <c r="K15" s="411"/>
    </row>
    <row r="16" spans="1:11" ht="18" customHeight="1" x14ac:dyDescent="0.4">
      <c r="B16" s="55" t="s">
        <v>268</v>
      </c>
      <c r="C16" s="446" t="s">
        <v>271</v>
      </c>
      <c r="D16" s="447" t="s">
        <v>271</v>
      </c>
      <c r="E16" s="446">
        <v>75.209000000000003</v>
      </c>
      <c r="F16" s="446">
        <v>114.84699999999999</v>
      </c>
      <c r="G16" s="450">
        <v>146.77600000000001</v>
      </c>
      <c r="H16" s="412" t="s">
        <v>11</v>
      </c>
      <c r="I16" s="411"/>
      <c r="K16" s="411"/>
    </row>
    <row r="17" spans="1:11" ht="18" customHeight="1" x14ac:dyDescent="0.4">
      <c r="B17" s="59" t="s">
        <v>174</v>
      </c>
      <c r="C17" s="451" t="s">
        <v>271</v>
      </c>
      <c r="D17" s="452" t="s">
        <v>271</v>
      </c>
      <c r="E17" s="451">
        <v>555.18700000000001</v>
      </c>
      <c r="F17" s="451">
        <v>581.279</v>
      </c>
      <c r="G17" s="453">
        <v>582.10799999999995</v>
      </c>
      <c r="H17" s="410"/>
      <c r="I17" s="411"/>
      <c r="K17" s="411"/>
    </row>
    <row r="18" spans="1:11" ht="18" customHeight="1" x14ac:dyDescent="0.4">
      <c r="B18" s="61" t="s">
        <v>272</v>
      </c>
      <c r="C18" s="446"/>
      <c r="D18" s="447"/>
      <c r="E18" s="446"/>
      <c r="F18" s="446"/>
      <c r="G18" s="450"/>
      <c r="H18" s="410"/>
    </row>
    <row r="19" spans="1:11" ht="18" customHeight="1" x14ac:dyDescent="0.4">
      <c r="B19" s="55" t="s">
        <v>267</v>
      </c>
      <c r="C19" s="446">
        <v>62.92</v>
      </c>
      <c r="D19" s="447">
        <v>59.347000000000001</v>
      </c>
      <c r="E19" s="446">
        <v>50.18</v>
      </c>
      <c r="F19" s="446">
        <v>49.448999999999998</v>
      </c>
      <c r="G19" s="450">
        <v>47.792000000000002</v>
      </c>
      <c r="H19" s="410"/>
      <c r="I19" s="411"/>
    </row>
    <row r="20" spans="1:11" ht="18" customHeight="1" x14ac:dyDescent="0.4">
      <c r="B20" s="55" t="s">
        <v>268</v>
      </c>
      <c r="C20" s="446">
        <v>10.548999999999999</v>
      </c>
      <c r="D20" s="447">
        <v>14.342000000000001</v>
      </c>
      <c r="E20" s="446">
        <v>16.547000000000001</v>
      </c>
      <c r="F20" s="446">
        <v>20.971</v>
      </c>
      <c r="G20" s="450">
        <v>22.971</v>
      </c>
      <c r="H20" s="410"/>
      <c r="I20" s="411"/>
    </row>
    <row r="21" spans="1:11" ht="18" customHeight="1" x14ac:dyDescent="0.4">
      <c r="B21" s="59" t="s">
        <v>174</v>
      </c>
      <c r="C21" s="451">
        <v>73.468999999999994</v>
      </c>
      <c r="D21" s="452">
        <v>73.689000000000007</v>
      </c>
      <c r="E21" s="451">
        <v>66.727000000000004</v>
      </c>
      <c r="F21" s="451">
        <v>70.42</v>
      </c>
      <c r="G21" s="453">
        <v>70.763000000000005</v>
      </c>
      <c r="H21" s="410"/>
      <c r="I21" s="411"/>
    </row>
    <row r="22" spans="1:11" ht="18" customHeight="1" x14ac:dyDescent="0.4">
      <c r="B22" s="61" t="s">
        <v>273</v>
      </c>
      <c r="C22" s="446"/>
      <c r="D22" s="447"/>
      <c r="E22" s="446"/>
      <c r="F22" s="446"/>
      <c r="G22" s="450"/>
      <c r="H22" s="410"/>
    </row>
    <row r="23" spans="1:11" ht="18" customHeight="1" x14ac:dyDescent="0.4">
      <c r="B23" s="55" t="s">
        <v>267</v>
      </c>
      <c r="C23" s="446">
        <v>3386.1580000000004</v>
      </c>
      <c r="D23" s="447">
        <v>3038.9670000000001</v>
      </c>
      <c r="E23" s="446">
        <v>2568.3739999999998</v>
      </c>
      <c r="F23" s="446">
        <v>2443.7050000000004</v>
      </c>
      <c r="G23" s="450">
        <v>2259.1089999999999</v>
      </c>
      <c r="H23" s="410"/>
      <c r="I23" s="411"/>
    </row>
    <row r="24" spans="1:11" ht="18" customHeight="1" x14ac:dyDescent="0.4">
      <c r="B24" s="55" t="s">
        <v>268</v>
      </c>
      <c r="C24" s="446">
        <v>305.46899999999999</v>
      </c>
      <c r="D24" s="447">
        <v>402.06600000000003</v>
      </c>
      <c r="E24" s="446">
        <v>583.57100000000003</v>
      </c>
      <c r="F24" s="446">
        <v>834.68999999999994</v>
      </c>
      <c r="G24" s="450">
        <v>1054.616</v>
      </c>
      <c r="H24" s="410"/>
      <c r="I24" s="411"/>
    </row>
    <row r="25" spans="1:11" ht="18" customHeight="1" thickBot="1" x14ac:dyDescent="0.45">
      <c r="B25" s="63" t="s">
        <v>174</v>
      </c>
      <c r="C25" s="454">
        <v>3691.627</v>
      </c>
      <c r="D25" s="455">
        <v>3441.0329999999999</v>
      </c>
      <c r="E25" s="456">
        <v>3151.9449999999997</v>
      </c>
      <c r="F25" s="456">
        <v>3278.3950000000004</v>
      </c>
      <c r="G25" s="457">
        <v>3313.7249999999999</v>
      </c>
      <c r="H25" s="410"/>
      <c r="I25" s="411"/>
    </row>
    <row r="26" spans="1:11" ht="16.5" customHeight="1" x14ac:dyDescent="0.4">
      <c r="A26" s="3" t="s">
        <v>11</v>
      </c>
      <c r="B26" s="206"/>
      <c r="C26" s="31"/>
      <c r="D26" s="207"/>
      <c r="E26" s="31"/>
    </row>
    <row r="27" spans="1:11" ht="29.25" customHeight="1" x14ac:dyDescent="0.4">
      <c r="A27" s="297"/>
      <c r="B27" s="461" t="s">
        <v>274</v>
      </c>
      <c r="C27" s="510"/>
      <c r="D27" s="510"/>
      <c r="E27" s="510"/>
    </row>
    <row r="28" spans="1:11" ht="36.950000000000003" customHeight="1" x14ac:dyDescent="0.4">
      <c r="A28" s="297"/>
      <c r="B28" s="511" t="s">
        <v>283</v>
      </c>
      <c r="C28" s="512"/>
      <c r="D28" s="512"/>
      <c r="E28" s="512"/>
      <c r="F28" s="512"/>
      <c r="G28" s="512"/>
    </row>
    <row r="29" spans="1:11" ht="16.5" customHeight="1" x14ac:dyDescent="0.4">
      <c r="B29" s="2"/>
      <c r="D29" s="2"/>
    </row>
    <row r="30" spans="1:11" ht="16.5" customHeight="1" x14ac:dyDescent="0.4">
      <c r="B30" s="3" t="s">
        <v>11</v>
      </c>
    </row>
    <row r="31" spans="1:11" ht="16.5" customHeight="1" x14ac:dyDescent="0.4">
      <c r="B31" s="474" t="s">
        <v>11</v>
      </c>
      <c r="C31" s="474"/>
      <c r="D31" s="474"/>
    </row>
  </sheetData>
  <mergeCells count="4">
    <mergeCell ref="A1:G1"/>
    <mergeCell ref="B27:E27"/>
    <mergeCell ref="B28:G28"/>
    <mergeCell ref="B31:D31"/>
  </mergeCells>
  <printOptions horizontalCentered="1"/>
  <pageMargins left="0.7" right="0.7" top="0.75" bottom="0.75" header="0.3" footer="0.3"/>
  <pageSetup scale="94"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AB7B3-C671-40F4-8FD3-00319B195AA6}">
  <sheetPr codeName="Sheet16">
    <pageSetUpPr fitToPage="1"/>
  </sheetPr>
  <dimension ref="A1:F41"/>
  <sheetViews>
    <sheetView zoomScale="115" zoomScaleNormal="115" workbookViewId="0">
      <selection sqref="A1:D1"/>
    </sheetView>
  </sheetViews>
  <sheetFormatPr defaultColWidth="22.73046875" defaultRowHeight="13.9" x14ac:dyDescent="0.35"/>
  <cols>
    <col min="1" max="1" width="24" style="9" bestFit="1" customWidth="1"/>
    <col min="2" max="4" width="20.73046875" style="9" customWidth="1"/>
    <col min="5" max="16384" width="22.73046875" style="9"/>
  </cols>
  <sheetData>
    <row r="1" spans="1:6" ht="17.649999999999999" x14ac:dyDescent="0.35">
      <c r="A1" s="458" t="s">
        <v>198</v>
      </c>
      <c r="B1" s="458"/>
      <c r="C1" s="458"/>
      <c r="D1" s="458"/>
      <c r="E1" s="273"/>
      <c r="F1" s="273"/>
    </row>
    <row r="2" spans="1:6" ht="17.649999999999999" x14ac:dyDescent="0.35">
      <c r="A2" s="458" t="s">
        <v>254</v>
      </c>
      <c r="B2" s="458"/>
      <c r="C2" s="458"/>
      <c r="D2" s="458"/>
      <c r="E2" s="273"/>
      <c r="F2" s="273"/>
    </row>
    <row r="3" spans="1:6" ht="17.649999999999999" x14ac:dyDescent="0.35">
      <c r="A3" s="458" t="s">
        <v>196</v>
      </c>
      <c r="B3" s="513"/>
      <c r="C3" s="513"/>
      <c r="D3" s="513"/>
      <c r="E3" s="273"/>
      <c r="F3" s="273"/>
    </row>
    <row r="4" spans="1:6" ht="18" thickBot="1" x14ac:dyDescent="0.4">
      <c r="A4" s="270"/>
      <c r="B4" s="271"/>
      <c r="C4" s="271"/>
      <c r="D4" s="271"/>
      <c r="E4" s="273"/>
      <c r="F4" s="273"/>
    </row>
    <row r="5" spans="1:6" ht="14.25" thickBot="1" x14ac:dyDescent="0.4">
      <c r="A5" s="208" t="s">
        <v>285</v>
      </c>
      <c r="B5" s="209" t="s">
        <v>199</v>
      </c>
      <c r="C5" s="210" t="s">
        <v>200</v>
      </c>
      <c r="D5" s="211" t="s">
        <v>174</v>
      </c>
    </row>
    <row r="6" spans="1:6" x14ac:dyDescent="0.35">
      <c r="A6" s="208" t="s">
        <v>201</v>
      </c>
      <c r="B6" s="212"/>
      <c r="C6" s="213"/>
      <c r="D6" s="214"/>
    </row>
    <row r="7" spans="1:6" x14ac:dyDescent="0.35">
      <c r="A7" s="215">
        <v>42339</v>
      </c>
      <c r="B7" s="274">
        <f>1354681/1000</f>
        <v>1354.681</v>
      </c>
      <c r="C7" s="216">
        <f>D7-B7</f>
        <v>145.62200000000007</v>
      </c>
      <c r="D7" s="217">
        <f>1500303/1000</f>
        <v>1500.3030000000001</v>
      </c>
    </row>
    <row r="8" spans="1:6" customFormat="1" x14ac:dyDescent="0.35">
      <c r="A8" s="215">
        <v>42705</v>
      </c>
      <c r="B8" s="274">
        <v>1599.47</v>
      </c>
      <c r="C8" s="216">
        <f t="shared" ref="C8:C13" si="0">D8-B8</f>
        <v>164.47000000000003</v>
      </c>
      <c r="D8" s="217">
        <v>1763.94</v>
      </c>
    </row>
    <row r="9" spans="1:6" x14ac:dyDescent="0.35">
      <c r="A9" s="218">
        <v>43070</v>
      </c>
      <c r="B9" s="219">
        <v>1814.75</v>
      </c>
      <c r="C9" s="216">
        <f t="shared" si="0"/>
        <v>190.5139999999999</v>
      </c>
      <c r="D9" s="217">
        <v>2005.2639999999999</v>
      </c>
    </row>
    <row r="10" spans="1:6" x14ac:dyDescent="0.35">
      <c r="A10" s="218">
        <v>43435</v>
      </c>
      <c r="B10" s="219">
        <v>2084.0610000000001</v>
      </c>
      <c r="C10" s="216">
        <f t="shared" si="0"/>
        <v>211.625</v>
      </c>
      <c r="D10" s="217">
        <v>2295.6860000000001</v>
      </c>
    </row>
    <row r="11" spans="1:6" x14ac:dyDescent="0.35">
      <c r="A11" s="218">
        <v>43800</v>
      </c>
      <c r="B11" s="219">
        <v>2276.63</v>
      </c>
      <c r="C11" s="216">
        <f t="shared" si="0"/>
        <v>221.67999999999984</v>
      </c>
      <c r="D11" s="217">
        <v>2498.31</v>
      </c>
    </row>
    <row r="12" spans="1:6" x14ac:dyDescent="0.35">
      <c r="A12" s="218">
        <v>44166</v>
      </c>
      <c r="B12" s="219">
        <v>2578.3159999999998</v>
      </c>
      <c r="C12" s="216">
        <f t="shared" si="0"/>
        <v>240.14700000000039</v>
      </c>
      <c r="D12" s="217">
        <v>2818.4630000000002</v>
      </c>
    </row>
    <row r="13" spans="1:6" x14ac:dyDescent="0.35">
      <c r="A13" s="226">
        <v>44531</v>
      </c>
      <c r="B13" s="220">
        <v>2803.3069999999998</v>
      </c>
      <c r="C13" s="221">
        <f t="shared" si="0"/>
        <v>263.65300000000025</v>
      </c>
      <c r="D13" s="275">
        <v>3066.96</v>
      </c>
    </row>
    <row r="14" spans="1:6" x14ac:dyDescent="0.35">
      <c r="A14" s="222" t="s">
        <v>202</v>
      </c>
      <c r="B14" s="219"/>
      <c r="C14" s="216"/>
      <c r="D14" s="217"/>
    </row>
    <row r="15" spans="1:6" x14ac:dyDescent="0.35">
      <c r="A15" s="215">
        <v>42339</v>
      </c>
      <c r="B15" s="274">
        <f>852773/1000</f>
        <v>852.77300000000002</v>
      </c>
      <c r="C15" s="216">
        <f>D15-B15</f>
        <v>89.731999999999971</v>
      </c>
      <c r="D15" s="217">
        <f>942505/1000</f>
        <v>942.505</v>
      </c>
    </row>
    <row r="16" spans="1:6" customFormat="1" x14ac:dyDescent="0.35">
      <c r="A16" s="215">
        <v>42705</v>
      </c>
      <c r="B16" s="274">
        <v>1119.6500000000001</v>
      </c>
      <c r="C16" s="216">
        <f t="shared" ref="C16:C21" si="1">D16-B16</f>
        <v>114.2489999999998</v>
      </c>
      <c r="D16" s="217">
        <v>1233.8989999999999</v>
      </c>
    </row>
    <row r="17" spans="1:4" x14ac:dyDescent="0.35">
      <c r="A17" s="218">
        <v>43070</v>
      </c>
      <c r="B17" s="219">
        <v>1420.903</v>
      </c>
      <c r="C17" s="216">
        <f t="shared" si="1"/>
        <v>150.11099999999988</v>
      </c>
      <c r="D17" s="217">
        <v>1571.0139999999999</v>
      </c>
    </row>
    <row r="18" spans="1:4" x14ac:dyDescent="0.35">
      <c r="A18" s="218">
        <v>43435</v>
      </c>
      <c r="B18" s="219">
        <v>1753.433</v>
      </c>
      <c r="C18" s="216">
        <f t="shared" si="1"/>
        <v>177.51900000000001</v>
      </c>
      <c r="D18" s="217">
        <v>1930.952</v>
      </c>
    </row>
    <row r="19" spans="1:4" x14ac:dyDescent="0.35">
      <c r="A19" s="218">
        <v>43800</v>
      </c>
      <c r="B19" s="219">
        <v>2022.7270000000001</v>
      </c>
      <c r="C19" s="216">
        <f t="shared" si="1"/>
        <v>196.45799999999986</v>
      </c>
      <c r="D19" s="217">
        <v>2219.1849999999999</v>
      </c>
    </row>
    <row r="20" spans="1:4" x14ac:dyDescent="0.35">
      <c r="A20" s="218">
        <v>44166</v>
      </c>
      <c r="B20" s="219">
        <v>2374.7399999999998</v>
      </c>
      <c r="C20" s="216">
        <f t="shared" si="1"/>
        <v>219.26000000000022</v>
      </c>
      <c r="D20" s="217">
        <v>2594</v>
      </c>
    </row>
    <row r="21" spans="1:4" x14ac:dyDescent="0.35">
      <c r="A21" s="226">
        <v>44531</v>
      </c>
      <c r="B21" s="220">
        <v>2633.8760000000002</v>
      </c>
      <c r="C21" s="221">
        <f t="shared" si="1"/>
        <v>243.34899999999971</v>
      </c>
      <c r="D21" s="275">
        <v>2877.2249999999999</v>
      </c>
    </row>
    <row r="22" spans="1:4" x14ac:dyDescent="0.35">
      <c r="A22" s="224" t="s">
        <v>203</v>
      </c>
      <c r="B22" s="274"/>
      <c r="C22" s="216"/>
      <c r="D22" s="217"/>
    </row>
    <row r="23" spans="1:4" x14ac:dyDescent="0.35">
      <c r="A23" s="215">
        <v>42339</v>
      </c>
      <c r="B23" s="274">
        <f>264177/1000</f>
        <v>264.17700000000002</v>
      </c>
      <c r="C23" s="216">
        <f>D23-B23</f>
        <v>21.75</v>
      </c>
      <c r="D23" s="217">
        <f>285927/1000</f>
        <v>285.92700000000002</v>
      </c>
    </row>
    <row r="24" spans="1:4" customFormat="1" x14ac:dyDescent="0.35">
      <c r="A24" s="215">
        <v>42705</v>
      </c>
      <c r="B24" s="274">
        <v>416.565</v>
      </c>
      <c r="C24" s="216">
        <f t="shared" ref="C24:C29" si="2">D24-B24</f>
        <v>34.961000000000013</v>
      </c>
      <c r="D24" s="217">
        <v>451.52600000000001</v>
      </c>
    </row>
    <row r="25" spans="1:4" x14ac:dyDescent="0.35">
      <c r="A25" s="215">
        <v>43070</v>
      </c>
      <c r="B25" s="274">
        <v>715.09799999999996</v>
      </c>
      <c r="C25" s="216">
        <f t="shared" si="2"/>
        <v>61.152000000000044</v>
      </c>
      <c r="D25" s="217">
        <v>776.25</v>
      </c>
    </row>
    <row r="26" spans="1:4" x14ac:dyDescent="0.35">
      <c r="A26" s="215">
        <v>43435</v>
      </c>
      <c r="B26" s="274">
        <v>1016.085</v>
      </c>
      <c r="C26" s="216">
        <f t="shared" si="2"/>
        <v>90.420000000000073</v>
      </c>
      <c r="D26" s="217">
        <v>1106.5050000000001</v>
      </c>
    </row>
    <row r="27" spans="1:4" x14ac:dyDescent="0.35">
      <c r="A27" s="215">
        <v>43800</v>
      </c>
      <c r="B27" s="219">
        <v>1343.01</v>
      </c>
      <c r="C27" s="216">
        <f t="shared" si="2"/>
        <v>121.27199999999993</v>
      </c>
      <c r="D27" s="217">
        <v>1464.2819999999999</v>
      </c>
    </row>
    <row r="28" spans="1:4" x14ac:dyDescent="0.35">
      <c r="A28" s="215">
        <v>44166</v>
      </c>
      <c r="B28" s="219">
        <v>1762.3219999999999</v>
      </c>
      <c r="C28" s="274">
        <f t="shared" si="2"/>
        <v>154.38100000000009</v>
      </c>
      <c r="D28" s="312">
        <v>1916.703</v>
      </c>
    </row>
    <row r="29" spans="1:4" x14ac:dyDescent="0.35">
      <c r="A29" s="226">
        <v>44531</v>
      </c>
      <c r="B29" s="220">
        <v>2114.2489999999998</v>
      </c>
      <c r="C29" s="381">
        <f t="shared" si="2"/>
        <v>187.16000000000031</v>
      </c>
      <c r="D29" s="275">
        <v>2301.4090000000001</v>
      </c>
    </row>
    <row r="30" spans="1:4" x14ac:dyDescent="0.35">
      <c r="A30" s="224" t="s">
        <v>256</v>
      </c>
      <c r="B30" s="274"/>
      <c r="C30" s="216"/>
      <c r="D30" s="217"/>
    </row>
    <row r="31" spans="1:4" x14ac:dyDescent="0.35">
      <c r="A31" s="215">
        <v>42368</v>
      </c>
      <c r="B31" s="274">
        <v>66.866</v>
      </c>
      <c r="C31" s="216">
        <f>D31-B31</f>
        <v>5.1620000000000061</v>
      </c>
      <c r="D31" s="217">
        <v>72.028000000000006</v>
      </c>
    </row>
    <row r="32" spans="1:4" x14ac:dyDescent="0.35">
      <c r="A32" s="215">
        <v>42705</v>
      </c>
      <c r="B32" s="274">
        <v>128.34100000000001</v>
      </c>
      <c r="C32" s="216">
        <f>D32-B32</f>
        <v>8.8709999999999809</v>
      </c>
      <c r="D32" s="217">
        <v>137.21199999999999</v>
      </c>
    </row>
    <row r="33" spans="1:5" x14ac:dyDescent="0.35">
      <c r="A33" s="215">
        <v>43070</v>
      </c>
      <c r="B33" s="274">
        <v>211.36500000000001</v>
      </c>
      <c r="C33" s="216">
        <f>D33-B33</f>
        <v>15.959000000000003</v>
      </c>
      <c r="D33" s="217">
        <v>227.32400000000001</v>
      </c>
    </row>
    <row r="34" spans="1:5" ht="12.75" customHeight="1" x14ac:dyDescent="0.35">
      <c r="A34" s="215">
        <v>43435</v>
      </c>
      <c r="B34" s="274">
        <v>368.12200000000001</v>
      </c>
      <c r="C34" s="216">
        <f>D34-B34</f>
        <v>25.050999999999988</v>
      </c>
      <c r="D34" s="217">
        <v>393.173</v>
      </c>
    </row>
    <row r="35" spans="1:5" x14ac:dyDescent="0.35">
      <c r="A35" s="215">
        <v>43800</v>
      </c>
      <c r="B35" s="219">
        <v>537.12199999999996</v>
      </c>
      <c r="C35" s="216">
        <f>D35-B35</f>
        <v>38.326000000000022</v>
      </c>
      <c r="D35" s="217">
        <v>575.44799999999998</v>
      </c>
    </row>
    <row r="36" spans="1:5" x14ac:dyDescent="0.35">
      <c r="A36" s="215">
        <v>44166</v>
      </c>
      <c r="B36" s="219">
        <v>809.45799999999997</v>
      </c>
      <c r="C36" s="216">
        <f t="shared" ref="C36" si="3">D36-B36</f>
        <v>58.825000000000045</v>
      </c>
      <c r="D36" s="312">
        <v>868.28300000000002</v>
      </c>
    </row>
    <row r="37" spans="1:5" ht="14.25" thickBot="1" x14ac:dyDescent="0.4">
      <c r="A37" s="225">
        <v>44531</v>
      </c>
      <c r="B37" s="223">
        <v>1134.7660000000001</v>
      </c>
      <c r="C37" s="277">
        <f>D37-B37</f>
        <v>85.351999999999862</v>
      </c>
      <c r="D37" s="276">
        <v>1220.1179999999999</v>
      </c>
      <c r="E37" s="9" t="s">
        <v>11</v>
      </c>
    </row>
    <row r="38" spans="1:5" x14ac:dyDescent="0.35">
      <c r="A38" s="120"/>
      <c r="B38" s="272"/>
      <c r="C38" s="272"/>
      <c r="D38" s="272"/>
    </row>
    <row r="39" spans="1:5" x14ac:dyDescent="0.35">
      <c r="A39" s="120"/>
      <c r="B39" s="120"/>
      <c r="C39" s="120"/>
      <c r="D39" s="120"/>
    </row>
    <row r="40" spans="1:5" ht="66.599999999999994" customHeight="1" x14ac:dyDescent="0.35">
      <c r="A40" s="461" t="s">
        <v>257</v>
      </c>
      <c r="B40" s="461"/>
      <c r="C40" s="461"/>
      <c r="D40" s="461"/>
    </row>
    <row r="41" spans="1:5" x14ac:dyDescent="0.4">
      <c r="A41" s="471" t="s">
        <v>197</v>
      </c>
      <c r="B41" s="471"/>
      <c r="C41" s="471"/>
      <c r="D41" s="230"/>
    </row>
  </sheetData>
  <mergeCells count="5">
    <mergeCell ref="A1:D1"/>
    <mergeCell ref="A2:D2"/>
    <mergeCell ref="A3:D3"/>
    <mergeCell ref="A40:D40"/>
    <mergeCell ref="A41:C41"/>
  </mergeCells>
  <printOptions horizontalCentered="1"/>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K38"/>
  <sheetViews>
    <sheetView zoomScale="145" zoomScaleNormal="145" zoomScaleSheetLayoutView="100" workbookViewId="0">
      <selection sqref="A1:D1"/>
    </sheetView>
  </sheetViews>
  <sheetFormatPr defaultRowHeight="12.75" x14ac:dyDescent="0.35"/>
  <cols>
    <col min="1" max="1" width="24" bestFit="1" customWidth="1"/>
    <col min="2" max="2" width="21.3984375" customWidth="1"/>
    <col min="3" max="3" width="20.73046875" customWidth="1"/>
    <col min="4" max="4" width="21.3984375" bestFit="1" customWidth="1"/>
    <col min="7" max="7" width="15.73046875" customWidth="1"/>
    <col min="8" max="8" width="16.3984375" customWidth="1"/>
    <col min="10" max="11" width="12.73046875" customWidth="1"/>
  </cols>
  <sheetData>
    <row r="1" spans="1:8" ht="17.649999999999999" x14ac:dyDescent="0.5">
      <c r="A1" s="458" t="s">
        <v>204</v>
      </c>
      <c r="B1" s="458"/>
      <c r="C1" s="458"/>
      <c r="D1" s="458"/>
      <c r="E1" s="27"/>
      <c r="F1" s="27"/>
      <c r="G1" s="27"/>
    </row>
    <row r="2" spans="1:8" ht="17.649999999999999" x14ac:dyDescent="0.5">
      <c r="A2" s="458" t="s">
        <v>255</v>
      </c>
      <c r="B2" s="458"/>
      <c r="C2" s="458"/>
      <c r="D2" s="458"/>
      <c r="E2" s="27"/>
      <c r="F2" s="27"/>
      <c r="G2" s="27"/>
    </row>
    <row r="3" spans="1:8" ht="17.649999999999999" x14ac:dyDescent="0.5">
      <c r="A3" s="458" t="s">
        <v>196</v>
      </c>
      <c r="B3" s="513"/>
      <c r="C3" s="513"/>
      <c r="D3" s="513"/>
      <c r="E3" s="27"/>
      <c r="F3" s="27"/>
      <c r="G3" s="27"/>
    </row>
    <row r="4" spans="1:8" ht="6" customHeight="1" thickBot="1" x14ac:dyDescent="0.55000000000000004">
      <c r="A4" s="270" t="s">
        <v>11</v>
      </c>
      <c r="B4" s="515" t="s">
        <v>11</v>
      </c>
      <c r="C4" s="515"/>
      <c r="D4" s="271"/>
      <c r="E4" s="27"/>
      <c r="F4" s="27"/>
      <c r="G4" s="27"/>
    </row>
    <row r="5" spans="1:8" ht="27.4" thickBot="1" x14ac:dyDescent="0.4">
      <c r="A5" s="208" t="s">
        <v>285</v>
      </c>
      <c r="B5" s="180" t="s">
        <v>205</v>
      </c>
      <c r="C5" s="227" t="s">
        <v>206</v>
      </c>
      <c r="D5" s="228" t="s">
        <v>207</v>
      </c>
    </row>
    <row r="6" spans="1:8" ht="13.9" x14ac:dyDescent="0.35">
      <c r="A6" s="208" t="s">
        <v>201</v>
      </c>
      <c r="B6" s="212"/>
      <c r="C6" s="213"/>
      <c r="D6" s="214"/>
    </row>
    <row r="7" spans="1:8" ht="13.9" x14ac:dyDescent="0.35">
      <c r="A7" s="215">
        <v>42705</v>
      </c>
      <c r="B7" s="278">
        <v>894210</v>
      </c>
      <c r="C7" s="279">
        <v>9996494.3592000008</v>
      </c>
      <c r="D7" s="280">
        <v>4685269.7185000004</v>
      </c>
    </row>
    <row r="8" spans="1:8" ht="13.9" x14ac:dyDescent="0.35">
      <c r="A8" s="215">
        <v>43070</v>
      </c>
      <c r="B8" s="278">
        <v>925664</v>
      </c>
      <c r="C8" s="279">
        <v>10299846.698000001</v>
      </c>
      <c r="D8" s="280">
        <v>4832549.0396999996</v>
      </c>
    </row>
    <row r="9" spans="1:8" ht="13.9" x14ac:dyDescent="0.35">
      <c r="A9" s="215">
        <v>43435</v>
      </c>
      <c r="B9" s="278">
        <v>940240</v>
      </c>
      <c r="C9" s="279">
        <v>10358343.797</v>
      </c>
      <c r="D9" s="280">
        <v>4853309.0458000004</v>
      </c>
    </row>
    <row r="10" spans="1:8" ht="13.9" x14ac:dyDescent="0.35">
      <c r="A10" s="215">
        <v>43800</v>
      </c>
      <c r="B10" s="278">
        <v>987206</v>
      </c>
      <c r="C10" s="279">
        <v>10810175.5360207</v>
      </c>
      <c r="D10" s="280">
        <v>5070743.5727327596</v>
      </c>
      <c r="H10" s="313"/>
    </row>
    <row r="11" spans="1:8" ht="13.9" x14ac:dyDescent="0.35">
      <c r="A11" s="215">
        <v>44166</v>
      </c>
      <c r="B11" s="278">
        <v>987514</v>
      </c>
      <c r="C11" s="279">
        <v>10853905.998</v>
      </c>
      <c r="D11" s="280">
        <v>5115296.1611000001</v>
      </c>
      <c r="H11" s="313"/>
    </row>
    <row r="12" spans="1:8" ht="13.9" x14ac:dyDescent="0.35">
      <c r="A12" s="226">
        <v>44531</v>
      </c>
      <c r="B12" s="281">
        <v>752536</v>
      </c>
      <c r="C12" s="282">
        <v>10894287.123204269</v>
      </c>
      <c r="D12" s="283">
        <v>5082771.4741561869</v>
      </c>
    </row>
    <row r="13" spans="1:8" ht="13.9" x14ac:dyDescent="0.35">
      <c r="A13" s="224" t="s">
        <v>202</v>
      </c>
      <c r="B13" s="284"/>
      <c r="C13" s="285"/>
      <c r="D13" s="286"/>
    </row>
    <row r="14" spans="1:8" ht="13.9" x14ac:dyDescent="0.35">
      <c r="A14" s="215">
        <v>42705</v>
      </c>
      <c r="B14" s="278">
        <v>788326</v>
      </c>
      <c r="C14" s="279">
        <v>9349186.057</v>
      </c>
      <c r="D14" s="280">
        <v>4363080.1359999999</v>
      </c>
    </row>
    <row r="15" spans="1:8" ht="13.9" x14ac:dyDescent="0.35">
      <c r="A15" s="215">
        <v>43070</v>
      </c>
      <c r="B15" s="278">
        <v>839413</v>
      </c>
      <c r="C15" s="279">
        <v>9766993.6530000009</v>
      </c>
      <c r="D15" s="280">
        <v>4572591.5180000002</v>
      </c>
    </row>
    <row r="16" spans="1:8" ht="13.9" x14ac:dyDescent="0.35">
      <c r="A16" s="215">
        <v>43435</v>
      </c>
      <c r="B16" s="278">
        <v>859143</v>
      </c>
      <c r="C16" s="279">
        <v>9847995.4528999999</v>
      </c>
      <c r="D16" s="280">
        <v>4620383.2885999996</v>
      </c>
    </row>
    <row r="17" spans="1:11" ht="13.9" x14ac:dyDescent="0.35">
      <c r="A17" s="215">
        <v>43800</v>
      </c>
      <c r="B17" s="278">
        <v>936360</v>
      </c>
      <c r="C17" s="279">
        <v>10566189.435397999</v>
      </c>
      <c r="D17" s="280">
        <v>4952692.7869483996</v>
      </c>
    </row>
    <row r="18" spans="1:11" ht="13.9" x14ac:dyDescent="0.35">
      <c r="A18" s="215">
        <v>44166</v>
      </c>
      <c r="B18" s="278">
        <v>935860</v>
      </c>
      <c r="C18" s="279">
        <v>10575233.441</v>
      </c>
      <c r="D18" s="280">
        <v>4977018.6003</v>
      </c>
    </row>
    <row r="19" spans="1:11" ht="13.9" x14ac:dyDescent="0.35">
      <c r="A19" s="226">
        <v>44531</v>
      </c>
      <c r="B19" s="287">
        <v>733253</v>
      </c>
      <c r="C19" s="282">
        <v>10786071.081979552</v>
      </c>
      <c r="D19" s="283">
        <v>5030769.9050256256</v>
      </c>
    </row>
    <row r="20" spans="1:11" ht="13.9" x14ac:dyDescent="0.35">
      <c r="A20" s="224" t="s">
        <v>203</v>
      </c>
      <c r="B20" s="278"/>
      <c r="C20" s="279"/>
      <c r="D20" s="280"/>
    </row>
    <row r="21" spans="1:11" ht="13.9" x14ac:dyDescent="0.35">
      <c r="A21" s="215">
        <v>42705</v>
      </c>
      <c r="B21" s="278">
        <v>498522</v>
      </c>
      <c r="C21" s="279">
        <v>6511749.5345000001</v>
      </c>
      <c r="D21" s="280">
        <v>3034711.1562000001</v>
      </c>
      <c r="I21" s="313"/>
      <c r="J21" s="313"/>
      <c r="K21" s="313"/>
    </row>
    <row r="22" spans="1:11" ht="13.9" x14ac:dyDescent="0.35">
      <c r="A22" s="215">
        <v>43070</v>
      </c>
      <c r="B22" s="278">
        <v>570978</v>
      </c>
      <c r="C22" s="279">
        <v>7226830.4557999996</v>
      </c>
      <c r="D22" s="280">
        <v>3379195.6183000002</v>
      </c>
      <c r="I22" s="313"/>
      <c r="J22" s="313"/>
      <c r="K22" s="313"/>
    </row>
    <row r="23" spans="1:11" ht="13.9" x14ac:dyDescent="0.35">
      <c r="A23" s="215">
        <v>43435</v>
      </c>
      <c r="B23" s="278">
        <v>605822</v>
      </c>
      <c r="C23" s="279">
        <v>7616994.6507999999</v>
      </c>
      <c r="D23" s="280">
        <v>3556887.9909000001</v>
      </c>
    </row>
    <row r="24" spans="1:11" ht="13.9" x14ac:dyDescent="0.35">
      <c r="A24" s="215">
        <v>43800</v>
      </c>
      <c r="B24" s="278">
        <v>723827</v>
      </c>
      <c r="C24" s="279">
        <v>8797994.7980506197</v>
      </c>
      <c r="D24" s="280">
        <v>4111061.5253028199</v>
      </c>
    </row>
    <row r="25" spans="1:11" ht="13.9" x14ac:dyDescent="0.35">
      <c r="A25" s="215">
        <v>44166</v>
      </c>
      <c r="B25" s="278">
        <v>783934</v>
      </c>
      <c r="C25" s="279">
        <v>9417505.5722000003</v>
      </c>
      <c r="D25" s="280">
        <v>4416588.1299000001</v>
      </c>
    </row>
    <row r="26" spans="1:11" ht="13.9" x14ac:dyDescent="0.35">
      <c r="A26" s="226">
        <v>44531</v>
      </c>
      <c r="B26" s="287">
        <v>639469</v>
      </c>
      <c r="C26" s="282">
        <v>9777594.8416620996</v>
      </c>
      <c r="D26" s="283">
        <v>4556223.5392892128</v>
      </c>
    </row>
    <row r="27" spans="1:11" ht="13.9" x14ac:dyDescent="0.35">
      <c r="A27" s="224" t="s">
        <v>256</v>
      </c>
      <c r="B27" s="278"/>
      <c r="C27" s="279"/>
      <c r="D27" s="280"/>
    </row>
    <row r="28" spans="1:11" ht="13.9" x14ac:dyDescent="0.35">
      <c r="A28" s="215">
        <v>42705</v>
      </c>
      <c r="B28" s="278">
        <v>275612</v>
      </c>
      <c r="C28" s="279">
        <v>3550585.9240000001</v>
      </c>
      <c r="D28" s="280">
        <v>1633169.6040000001</v>
      </c>
    </row>
    <row r="29" spans="1:11" ht="15" customHeight="1" x14ac:dyDescent="0.35">
      <c r="A29" s="215">
        <v>43070</v>
      </c>
      <c r="B29" s="278">
        <v>350606</v>
      </c>
      <c r="C29" s="279">
        <v>4387742.693</v>
      </c>
      <c r="D29" s="280">
        <v>2029908.0379999999</v>
      </c>
    </row>
    <row r="30" spans="1:11" ht="13.9" x14ac:dyDescent="0.35">
      <c r="A30" s="215">
        <v>43435</v>
      </c>
      <c r="B30" s="278">
        <v>430253</v>
      </c>
      <c r="C30" s="279">
        <v>5183259</v>
      </c>
      <c r="D30" s="280">
        <v>2397873</v>
      </c>
    </row>
    <row r="31" spans="1:11" ht="13.9" x14ac:dyDescent="0.35">
      <c r="A31" s="215">
        <v>43800</v>
      </c>
      <c r="B31" s="278">
        <v>508386</v>
      </c>
      <c r="C31" s="279">
        <v>6016679</v>
      </c>
      <c r="D31" s="280">
        <v>2790483</v>
      </c>
    </row>
    <row r="32" spans="1:11" ht="13.9" x14ac:dyDescent="0.35">
      <c r="A32" s="215">
        <v>44166</v>
      </c>
      <c r="B32" s="278">
        <v>577271</v>
      </c>
      <c r="C32" s="279">
        <v>6754869</v>
      </c>
      <c r="D32" s="280">
        <v>3151015</v>
      </c>
    </row>
    <row r="33" spans="1:4" ht="14.25" thickBot="1" x14ac:dyDescent="0.4">
      <c r="A33" s="225">
        <v>44531</v>
      </c>
      <c r="B33" s="288">
        <v>506984</v>
      </c>
      <c r="C33" s="289">
        <v>7762299.1935448814</v>
      </c>
      <c r="D33" s="290">
        <v>3587638.2724402943</v>
      </c>
    </row>
    <row r="34" spans="1:4" ht="13.9" x14ac:dyDescent="0.35">
      <c r="A34" s="120"/>
      <c r="B34" s="272"/>
      <c r="C34" s="272"/>
      <c r="D34" s="272"/>
    </row>
    <row r="35" spans="1:4" ht="38.450000000000003" customHeight="1" x14ac:dyDescent="0.35">
      <c r="A35" s="461" t="s">
        <v>258</v>
      </c>
      <c r="B35" s="461"/>
      <c r="C35" s="461"/>
      <c r="D35" s="514"/>
    </row>
    <row r="36" spans="1:4" ht="13.15" x14ac:dyDescent="0.4">
      <c r="A36" s="471" t="s">
        <v>208</v>
      </c>
      <c r="B36" s="471"/>
      <c r="C36" s="471"/>
      <c r="D36" s="230"/>
    </row>
    <row r="37" spans="1:4" ht="13.15" x14ac:dyDescent="0.35">
      <c r="A37" s="471" t="s">
        <v>287</v>
      </c>
      <c r="B37" s="471"/>
      <c r="C37" s="471"/>
      <c r="D37" s="516"/>
    </row>
    <row r="38" spans="1:4" ht="13.15" x14ac:dyDescent="0.4">
      <c r="A38" s="471" t="s">
        <v>197</v>
      </c>
      <c r="B38" s="471"/>
      <c r="C38" s="471"/>
      <c r="D38" s="230"/>
    </row>
  </sheetData>
  <mergeCells count="8">
    <mergeCell ref="A38:C38"/>
    <mergeCell ref="A1:D1"/>
    <mergeCell ref="A2:D2"/>
    <mergeCell ref="A3:D3"/>
    <mergeCell ref="A36:C36"/>
    <mergeCell ref="A35:D35"/>
    <mergeCell ref="B4:C4"/>
    <mergeCell ref="A37:D37"/>
  </mergeCells>
  <printOptions horizontalCentered="1"/>
  <pageMargins left="0.7" right="0.7" top="0.75" bottom="0.75" header="0.3" footer="0.3"/>
  <pageSetup scale="9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X28"/>
  <sheetViews>
    <sheetView showGridLines="0" zoomScaleNormal="100" workbookViewId="0">
      <selection activeCell="B26" sqref="B26:N26"/>
    </sheetView>
  </sheetViews>
  <sheetFormatPr defaultColWidth="9.1328125" defaultRowHeight="14.25" x14ac:dyDescent="0.45"/>
  <cols>
    <col min="1" max="1" width="2.265625" style="314" customWidth="1"/>
    <col min="2" max="2" width="11.86328125" style="314" customWidth="1"/>
    <col min="3" max="3" width="14.1328125" style="314" customWidth="1"/>
    <col min="4" max="4" width="12.3984375" style="314" customWidth="1"/>
    <col min="5" max="8" width="13" style="314" customWidth="1"/>
    <col min="9" max="12" width="10.59765625" style="314" customWidth="1"/>
    <col min="13" max="13" width="15.73046875" style="314" customWidth="1"/>
    <col min="14" max="14" width="16.86328125" style="314" customWidth="1"/>
    <col min="15" max="15" width="15.73046875" style="314" customWidth="1"/>
    <col min="16" max="16" width="8" style="314" bestFit="1" customWidth="1"/>
    <col min="17" max="18" width="9.1328125" style="314" customWidth="1"/>
    <col min="19" max="20" width="9" style="314" customWidth="1"/>
    <col min="21" max="21" width="9.1328125" style="314" customWidth="1"/>
    <col min="22" max="22" width="9.265625" style="314" customWidth="1"/>
    <col min="23" max="23" width="12.3984375" style="314" customWidth="1"/>
    <col min="24" max="24" width="12.86328125" style="314" customWidth="1"/>
    <col min="25" max="16384" width="9.1328125" style="314"/>
  </cols>
  <sheetData>
    <row r="1" spans="2:24" ht="38.25" customHeight="1" x14ac:dyDescent="0.45">
      <c r="B1" s="523" t="s">
        <v>209</v>
      </c>
      <c r="C1" s="523"/>
      <c r="D1" s="523"/>
      <c r="E1" s="523"/>
      <c r="F1" s="523"/>
      <c r="G1" s="523"/>
      <c r="H1" s="523"/>
      <c r="I1" s="523"/>
      <c r="J1" s="523"/>
      <c r="K1" s="523"/>
      <c r="L1" s="523"/>
      <c r="M1" s="523"/>
      <c r="N1" s="523"/>
      <c r="O1" s="363"/>
      <c r="P1" s="335"/>
      <c r="Q1" s="315"/>
      <c r="R1" s="315"/>
      <c r="S1" s="315"/>
      <c r="T1" s="315"/>
      <c r="U1" s="315"/>
      <c r="V1" s="315"/>
      <c r="W1" s="315"/>
      <c r="X1" s="315"/>
    </row>
    <row r="2" spans="2:24" ht="22.9" x14ac:dyDescent="0.65">
      <c r="B2" s="520" t="s">
        <v>210</v>
      </c>
      <c r="C2" s="521"/>
      <c r="D2" s="521"/>
      <c r="E2" s="521"/>
      <c r="F2" s="521"/>
      <c r="G2" s="521"/>
      <c r="H2" s="521"/>
      <c r="I2" s="521"/>
      <c r="J2" s="521"/>
      <c r="K2" s="521"/>
      <c r="L2" s="521"/>
      <c r="M2" s="521"/>
      <c r="N2" s="522"/>
      <c r="O2" s="358"/>
    </row>
    <row r="3" spans="2:24" ht="34.5" customHeight="1" x14ac:dyDescent="0.45">
      <c r="B3" s="359" t="s">
        <v>211</v>
      </c>
      <c r="C3" s="360" t="s">
        <v>212</v>
      </c>
      <c r="D3" s="361" t="s">
        <v>213</v>
      </c>
      <c r="E3" s="361" t="s">
        <v>214</v>
      </c>
      <c r="F3" s="366" t="s">
        <v>215</v>
      </c>
      <c r="G3" s="366" t="s">
        <v>216</v>
      </c>
      <c r="H3" s="366" t="s">
        <v>217</v>
      </c>
      <c r="I3" s="361" t="s">
        <v>218</v>
      </c>
      <c r="J3" s="366" t="s">
        <v>243</v>
      </c>
      <c r="K3" s="366" t="s">
        <v>244</v>
      </c>
      <c r="L3" s="345" t="s">
        <v>219</v>
      </c>
      <c r="M3" s="361" t="s">
        <v>220</v>
      </c>
      <c r="N3" s="362" t="s">
        <v>221</v>
      </c>
    </row>
    <row r="4" spans="2:24" x14ac:dyDescent="0.45">
      <c r="B4" s="338" t="s">
        <v>222</v>
      </c>
      <c r="C4" s="350">
        <v>26930</v>
      </c>
      <c r="D4" s="351">
        <v>170884</v>
      </c>
      <c r="E4" s="351">
        <v>452954</v>
      </c>
      <c r="F4" s="351">
        <v>0</v>
      </c>
      <c r="G4" s="351">
        <v>0</v>
      </c>
      <c r="H4" s="351">
        <v>0</v>
      </c>
      <c r="I4" s="351">
        <v>0</v>
      </c>
      <c r="J4" s="351">
        <v>0</v>
      </c>
      <c r="K4" s="351">
        <v>0</v>
      </c>
      <c r="L4" s="355">
        <v>0</v>
      </c>
      <c r="M4" s="351">
        <v>650768</v>
      </c>
      <c r="N4" s="355">
        <v>65707</v>
      </c>
    </row>
    <row r="5" spans="2:24" x14ac:dyDescent="0.45">
      <c r="B5" s="339" t="s">
        <v>223</v>
      </c>
      <c r="C5" s="350">
        <v>24042</v>
      </c>
      <c r="D5" s="352">
        <v>0</v>
      </c>
      <c r="E5" s="352">
        <v>363452</v>
      </c>
      <c r="F5" s="352">
        <v>0</v>
      </c>
      <c r="G5" s="352">
        <v>0</v>
      </c>
      <c r="H5" s="352">
        <v>0</v>
      </c>
      <c r="I5" s="352">
        <v>0</v>
      </c>
      <c r="J5" s="352">
        <v>0</v>
      </c>
      <c r="K5" s="352">
        <v>0</v>
      </c>
      <c r="L5" s="356">
        <v>0</v>
      </c>
      <c r="M5" s="352">
        <v>387494</v>
      </c>
      <c r="N5" s="356">
        <v>67840</v>
      </c>
    </row>
    <row r="6" spans="2:24" x14ac:dyDescent="0.45">
      <c r="B6" s="339" t="s">
        <v>224</v>
      </c>
      <c r="C6" s="350">
        <v>1463</v>
      </c>
      <c r="D6" s="352">
        <v>12414</v>
      </c>
      <c r="E6" s="352">
        <v>49665</v>
      </c>
      <c r="F6" s="352">
        <v>0</v>
      </c>
      <c r="G6" s="352">
        <v>0</v>
      </c>
      <c r="H6" s="352">
        <v>0</v>
      </c>
      <c r="I6" s="352">
        <v>0</v>
      </c>
      <c r="J6" s="352">
        <v>0</v>
      </c>
      <c r="K6" s="352">
        <v>0</v>
      </c>
      <c r="L6" s="356">
        <v>0</v>
      </c>
      <c r="M6" s="352">
        <v>63542</v>
      </c>
      <c r="N6" s="356">
        <v>0</v>
      </c>
    </row>
    <row r="7" spans="2:24" x14ac:dyDescent="0.45">
      <c r="B7" s="339" t="s">
        <v>225</v>
      </c>
      <c r="C7" s="350">
        <v>0</v>
      </c>
      <c r="D7" s="352">
        <v>0</v>
      </c>
      <c r="E7" s="352">
        <v>474207</v>
      </c>
      <c r="F7" s="352">
        <v>0</v>
      </c>
      <c r="G7" s="352">
        <v>0</v>
      </c>
      <c r="H7" s="352">
        <v>0</v>
      </c>
      <c r="I7" s="352">
        <v>0</v>
      </c>
      <c r="J7" s="352">
        <v>0</v>
      </c>
      <c r="K7" s="352">
        <v>0</v>
      </c>
      <c r="L7" s="356">
        <v>0</v>
      </c>
      <c r="M7" s="352">
        <v>474207</v>
      </c>
      <c r="N7" s="356">
        <v>0</v>
      </c>
    </row>
    <row r="8" spans="2:24" x14ac:dyDescent="0.45">
      <c r="B8" s="339" t="s">
        <v>226</v>
      </c>
      <c r="C8" s="350">
        <v>0</v>
      </c>
      <c r="D8" s="352">
        <v>3655908</v>
      </c>
      <c r="E8" s="352">
        <v>0</v>
      </c>
      <c r="F8" s="352">
        <v>0</v>
      </c>
      <c r="G8" s="352">
        <v>0</v>
      </c>
      <c r="H8" s="352">
        <v>0</v>
      </c>
      <c r="I8" s="352">
        <v>0</v>
      </c>
      <c r="J8" s="352">
        <v>0</v>
      </c>
      <c r="K8" s="352">
        <v>0</v>
      </c>
      <c r="L8" s="356">
        <v>0</v>
      </c>
      <c r="M8" s="352">
        <v>3655908</v>
      </c>
      <c r="N8" s="356">
        <v>0</v>
      </c>
    </row>
    <row r="9" spans="2:24" x14ac:dyDescent="0.45">
      <c r="B9" s="339" t="s">
        <v>227</v>
      </c>
      <c r="C9" s="350">
        <v>0</v>
      </c>
      <c r="D9" s="352">
        <v>368</v>
      </c>
      <c r="E9" s="352">
        <v>359033</v>
      </c>
      <c r="F9" s="352">
        <v>0</v>
      </c>
      <c r="G9" s="352">
        <v>0</v>
      </c>
      <c r="H9" s="352">
        <v>0</v>
      </c>
      <c r="I9" s="352">
        <v>254892</v>
      </c>
      <c r="J9" s="352">
        <v>0</v>
      </c>
      <c r="K9" s="352">
        <v>0</v>
      </c>
      <c r="L9" s="356">
        <v>134656</v>
      </c>
      <c r="M9" s="352">
        <v>748949</v>
      </c>
      <c r="N9" s="356">
        <v>0</v>
      </c>
    </row>
    <row r="10" spans="2:24" ht="15.4" x14ac:dyDescent="0.45">
      <c r="B10" s="339" t="s">
        <v>245</v>
      </c>
      <c r="C10" s="350">
        <v>0</v>
      </c>
      <c r="D10" s="352">
        <v>1679</v>
      </c>
      <c r="E10" s="352">
        <v>25211</v>
      </c>
      <c r="F10" s="352">
        <v>0</v>
      </c>
      <c r="G10" s="352">
        <v>0</v>
      </c>
      <c r="H10" s="352">
        <v>0</v>
      </c>
      <c r="I10" s="352">
        <v>0</v>
      </c>
      <c r="J10" s="352">
        <v>0</v>
      </c>
      <c r="K10" s="352">
        <v>0</v>
      </c>
      <c r="L10" s="356">
        <v>0</v>
      </c>
      <c r="M10" s="352">
        <v>26890</v>
      </c>
      <c r="N10" s="356">
        <v>0</v>
      </c>
    </row>
    <row r="11" spans="2:24" x14ac:dyDescent="0.45">
      <c r="B11" s="340" t="s">
        <v>174</v>
      </c>
      <c r="C11" s="353">
        <f>SUM(C4:C10)</f>
        <v>52435</v>
      </c>
      <c r="D11" s="354">
        <f t="shared" ref="D11:N11" si="0">SUM(D4:D10)</f>
        <v>3841253</v>
      </c>
      <c r="E11" s="354">
        <f t="shared" si="0"/>
        <v>1724522</v>
      </c>
      <c r="F11" s="354">
        <f t="shared" si="0"/>
        <v>0</v>
      </c>
      <c r="G11" s="354">
        <f t="shared" si="0"/>
        <v>0</v>
      </c>
      <c r="H11" s="354">
        <f t="shared" si="0"/>
        <v>0</v>
      </c>
      <c r="I11" s="354">
        <f t="shared" si="0"/>
        <v>254892</v>
      </c>
      <c r="J11" s="354">
        <v>0</v>
      </c>
      <c r="K11" s="354">
        <v>0</v>
      </c>
      <c r="L11" s="357">
        <f t="shared" si="0"/>
        <v>134656</v>
      </c>
      <c r="M11" s="354">
        <f t="shared" si="0"/>
        <v>6007758</v>
      </c>
      <c r="N11" s="357">
        <f t="shared" si="0"/>
        <v>133547</v>
      </c>
    </row>
    <row r="12" spans="2:24" x14ac:dyDescent="0.45">
      <c r="B12" s="332"/>
      <c r="C12" s="333"/>
      <c r="D12" s="333"/>
      <c r="E12" s="333"/>
      <c r="F12" s="333"/>
      <c r="G12" s="333"/>
      <c r="H12" s="333"/>
      <c r="I12" s="333"/>
      <c r="J12" s="333"/>
      <c r="K12" s="333"/>
      <c r="L12" s="333"/>
      <c r="M12" s="333"/>
      <c r="N12" s="334"/>
      <c r="O12" s="333"/>
      <c r="P12" s="333"/>
      <c r="Q12" s="333"/>
      <c r="R12" s="333"/>
      <c r="S12" s="334"/>
      <c r="T12" s="334"/>
      <c r="U12" s="333"/>
      <c r="V12" s="334"/>
      <c r="W12" s="333"/>
      <c r="X12" s="333"/>
    </row>
    <row r="13" spans="2:24" ht="24" x14ac:dyDescent="0.65">
      <c r="B13" s="520" t="s">
        <v>228</v>
      </c>
      <c r="C13" s="521"/>
      <c r="D13" s="521"/>
      <c r="E13" s="521"/>
      <c r="F13" s="521"/>
      <c r="G13" s="521"/>
      <c r="H13" s="521"/>
      <c r="I13" s="521"/>
      <c r="J13" s="521"/>
      <c r="K13" s="521"/>
      <c r="L13" s="521"/>
      <c r="M13" s="521"/>
      <c r="N13" s="522"/>
      <c r="O13" s="358"/>
      <c r="P13" s="333"/>
      <c r="Q13" s="333"/>
      <c r="R13" s="333"/>
      <c r="S13" s="334"/>
      <c r="T13" s="334"/>
      <c r="U13" s="333"/>
      <c r="V13" s="334"/>
      <c r="W13" s="333"/>
      <c r="X13" s="333"/>
    </row>
    <row r="14" spans="2:24" ht="58.5" customHeight="1" x14ac:dyDescent="0.45">
      <c r="B14" s="346" t="s">
        <v>211</v>
      </c>
      <c r="C14" s="343" t="s">
        <v>212</v>
      </c>
      <c r="D14" s="344" t="s">
        <v>213</v>
      </c>
      <c r="E14" s="344" t="s">
        <v>214</v>
      </c>
      <c r="F14" s="366" t="s">
        <v>229</v>
      </c>
      <c r="G14" s="366" t="s">
        <v>230</v>
      </c>
      <c r="H14" s="366" t="s">
        <v>231</v>
      </c>
      <c r="I14" s="344" t="s">
        <v>218</v>
      </c>
      <c r="J14" s="366" t="s">
        <v>243</v>
      </c>
      <c r="K14" s="366" t="s">
        <v>244</v>
      </c>
      <c r="L14" s="345" t="s">
        <v>219</v>
      </c>
      <c r="M14" s="341" t="s">
        <v>232</v>
      </c>
      <c r="N14" s="345" t="s">
        <v>233</v>
      </c>
      <c r="O14" s="333"/>
      <c r="P14" s="334"/>
      <c r="Q14" s="333"/>
      <c r="R14" s="334"/>
      <c r="S14" s="333"/>
      <c r="T14" s="333"/>
    </row>
    <row r="15" spans="2:24" x14ac:dyDescent="0.45">
      <c r="B15" s="338" t="s">
        <v>222</v>
      </c>
      <c r="C15" s="350">
        <v>30858</v>
      </c>
      <c r="D15" s="351">
        <v>149552</v>
      </c>
      <c r="E15" s="351">
        <v>118751</v>
      </c>
      <c r="F15" s="351">
        <v>67442</v>
      </c>
      <c r="G15" s="351">
        <v>5369</v>
      </c>
      <c r="H15" s="351">
        <v>0</v>
      </c>
      <c r="I15" s="351">
        <v>12881</v>
      </c>
      <c r="J15" s="351">
        <v>57630</v>
      </c>
      <c r="K15" s="351">
        <v>0</v>
      </c>
      <c r="L15" s="355">
        <v>66532</v>
      </c>
      <c r="M15" s="351">
        <v>509015</v>
      </c>
      <c r="N15" s="355">
        <v>432142</v>
      </c>
      <c r="O15" s="333"/>
      <c r="P15" s="334"/>
      <c r="Q15" s="333"/>
      <c r="R15" s="334"/>
      <c r="S15" s="333"/>
      <c r="T15" s="333"/>
    </row>
    <row r="16" spans="2:24" x14ac:dyDescent="0.45">
      <c r="B16" s="339" t="s">
        <v>223</v>
      </c>
      <c r="C16" s="350">
        <v>7364</v>
      </c>
      <c r="D16" s="352">
        <v>24534</v>
      </c>
      <c r="E16" s="352">
        <v>98854</v>
      </c>
      <c r="F16" s="352">
        <v>18744</v>
      </c>
      <c r="G16" s="352">
        <v>1848</v>
      </c>
      <c r="H16" s="352">
        <v>0</v>
      </c>
      <c r="I16" s="352">
        <v>8459</v>
      </c>
      <c r="J16" s="352">
        <v>79431</v>
      </c>
      <c r="K16" s="352">
        <v>0</v>
      </c>
      <c r="L16" s="356">
        <v>110617</v>
      </c>
      <c r="M16" s="352">
        <v>349851</v>
      </c>
      <c r="N16" s="356">
        <v>299617</v>
      </c>
      <c r="O16" s="333"/>
      <c r="P16" s="334"/>
      <c r="Q16" s="333"/>
      <c r="R16" s="334"/>
      <c r="S16" s="333"/>
      <c r="T16" s="333"/>
    </row>
    <row r="17" spans="1:24" x14ac:dyDescent="0.45">
      <c r="B17" s="339" t="s">
        <v>224</v>
      </c>
      <c r="C17" s="350">
        <v>51</v>
      </c>
      <c r="D17" s="352">
        <v>11564</v>
      </c>
      <c r="E17" s="352">
        <v>21145</v>
      </c>
      <c r="F17" s="352">
        <v>0</v>
      </c>
      <c r="G17" s="352">
        <v>9742</v>
      </c>
      <c r="H17" s="352">
        <v>4132</v>
      </c>
      <c r="I17" s="352">
        <v>0</v>
      </c>
      <c r="J17" s="352">
        <v>0</v>
      </c>
      <c r="K17" s="352">
        <v>351</v>
      </c>
      <c r="L17" s="356">
        <v>2949</v>
      </c>
      <c r="M17" s="352">
        <v>49934</v>
      </c>
      <c r="N17" s="356">
        <v>46875</v>
      </c>
      <c r="O17" s="333"/>
      <c r="P17" s="334"/>
      <c r="Q17" s="333"/>
      <c r="R17" s="334"/>
      <c r="S17" s="333"/>
      <c r="T17" s="333"/>
    </row>
    <row r="18" spans="1:24" x14ac:dyDescent="0.45">
      <c r="B18" s="339" t="s">
        <v>225</v>
      </c>
      <c r="C18" s="350">
        <v>3337</v>
      </c>
      <c r="D18" s="352">
        <v>33202</v>
      </c>
      <c r="E18" s="352">
        <v>136387</v>
      </c>
      <c r="F18" s="352">
        <v>72850</v>
      </c>
      <c r="G18" s="352">
        <v>5200</v>
      </c>
      <c r="H18" s="352">
        <v>0</v>
      </c>
      <c r="I18" s="352">
        <v>30879</v>
      </c>
      <c r="J18" s="352">
        <v>215705</v>
      </c>
      <c r="K18" s="352">
        <v>0</v>
      </c>
      <c r="L18" s="356">
        <v>386581</v>
      </c>
      <c r="M18" s="352">
        <v>884141</v>
      </c>
      <c r="N18" s="356">
        <v>370572</v>
      </c>
      <c r="O18" s="333"/>
      <c r="P18" s="334"/>
      <c r="Q18" s="333"/>
      <c r="R18" s="334"/>
      <c r="S18" s="333"/>
      <c r="T18" s="333"/>
    </row>
    <row r="19" spans="1:24" x14ac:dyDescent="0.45">
      <c r="B19" s="339" t="s">
        <v>226</v>
      </c>
      <c r="C19" s="350">
        <v>0</v>
      </c>
      <c r="D19" s="352">
        <v>3730465</v>
      </c>
      <c r="E19" s="352">
        <v>131639</v>
      </c>
      <c r="F19" s="352">
        <v>36898</v>
      </c>
      <c r="G19" s="352">
        <v>0</v>
      </c>
      <c r="H19" s="352">
        <v>0</v>
      </c>
      <c r="I19" s="352">
        <v>95123</v>
      </c>
      <c r="J19" s="352">
        <v>7313</v>
      </c>
      <c r="K19" s="352">
        <v>0</v>
      </c>
      <c r="L19" s="356">
        <v>7690</v>
      </c>
      <c r="M19" s="352">
        <v>4009128</v>
      </c>
      <c r="N19" s="356">
        <v>3536465</v>
      </c>
      <c r="O19" s="333"/>
      <c r="P19" s="334"/>
      <c r="Q19" s="333"/>
      <c r="R19" s="334"/>
      <c r="S19" s="333"/>
      <c r="T19" s="333"/>
    </row>
    <row r="20" spans="1:24" x14ac:dyDescent="0.45">
      <c r="B20" s="339" t="s">
        <v>227</v>
      </c>
      <c r="C20" s="350">
        <v>0</v>
      </c>
      <c r="D20" s="352">
        <v>56</v>
      </c>
      <c r="E20" s="352">
        <v>44370</v>
      </c>
      <c r="F20" s="352">
        <v>3316</v>
      </c>
      <c r="G20" s="352">
        <v>140</v>
      </c>
      <c r="H20" s="352">
        <v>0</v>
      </c>
      <c r="I20" s="352">
        <v>62727</v>
      </c>
      <c r="J20" s="352">
        <v>6236</v>
      </c>
      <c r="K20" s="352">
        <v>0</v>
      </c>
      <c r="L20" s="356">
        <v>74533</v>
      </c>
      <c r="M20" s="352">
        <v>191378</v>
      </c>
      <c r="N20" s="356">
        <v>181474</v>
      </c>
      <c r="O20" s="333"/>
      <c r="P20" s="334"/>
      <c r="Q20" s="333"/>
      <c r="R20" s="334"/>
      <c r="S20" s="333"/>
      <c r="T20" s="333"/>
    </row>
    <row r="21" spans="1:24" ht="15.4" x14ac:dyDescent="0.45">
      <c r="B21" s="339" t="s">
        <v>245</v>
      </c>
      <c r="C21" s="350">
        <v>0</v>
      </c>
      <c r="D21" s="352">
        <v>592</v>
      </c>
      <c r="E21" s="352">
        <v>501</v>
      </c>
      <c r="F21" s="352">
        <v>15708</v>
      </c>
      <c r="G21" s="352">
        <v>0</v>
      </c>
      <c r="H21" s="352">
        <v>0</v>
      </c>
      <c r="I21" s="352">
        <v>0</v>
      </c>
      <c r="J21" s="352">
        <v>2858</v>
      </c>
      <c r="K21" s="352">
        <v>0</v>
      </c>
      <c r="L21" s="356">
        <v>3991</v>
      </c>
      <c r="M21" s="352">
        <v>23650</v>
      </c>
      <c r="N21" s="356">
        <v>23370</v>
      </c>
      <c r="O21" s="333"/>
      <c r="P21" s="334"/>
      <c r="Q21" s="333"/>
      <c r="R21" s="334"/>
      <c r="S21" s="333"/>
      <c r="T21" s="333"/>
    </row>
    <row r="22" spans="1:24" x14ac:dyDescent="0.45">
      <c r="B22" s="340" t="s">
        <v>174</v>
      </c>
      <c r="C22" s="353">
        <f>SUM(C15:C21)</f>
        <v>41610</v>
      </c>
      <c r="D22" s="354">
        <f t="shared" ref="D22:N22" si="1">SUM(D15:D21)</f>
        <v>3949965</v>
      </c>
      <c r="E22" s="354">
        <f t="shared" si="1"/>
        <v>551647</v>
      </c>
      <c r="F22" s="354">
        <f t="shared" si="1"/>
        <v>214958</v>
      </c>
      <c r="G22" s="354">
        <f t="shared" si="1"/>
        <v>22299</v>
      </c>
      <c r="H22" s="354">
        <f t="shared" si="1"/>
        <v>4132</v>
      </c>
      <c r="I22" s="354">
        <f t="shared" si="1"/>
        <v>210069</v>
      </c>
      <c r="J22" s="354">
        <f t="shared" si="1"/>
        <v>369173</v>
      </c>
      <c r="K22" s="354">
        <f t="shared" si="1"/>
        <v>351</v>
      </c>
      <c r="L22" s="357">
        <f t="shared" si="1"/>
        <v>652893</v>
      </c>
      <c r="M22" s="354">
        <f t="shared" si="1"/>
        <v>6017097</v>
      </c>
      <c r="N22" s="357">
        <f t="shared" si="1"/>
        <v>4890515</v>
      </c>
      <c r="O22" s="333"/>
      <c r="P22" s="334"/>
      <c r="Q22" s="333"/>
      <c r="R22" s="334"/>
      <c r="S22" s="333"/>
      <c r="T22" s="333"/>
    </row>
    <row r="23" spans="1:24" ht="5.0999999999999996" customHeight="1" x14ac:dyDescent="0.45">
      <c r="B23" s="333"/>
      <c r="C23" s="342"/>
      <c r="D23" s="342"/>
      <c r="E23" s="342"/>
      <c r="F23" s="342"/>
      <c r="G23" s="342"/>
      <c r="H23" s="342"/>
      <c r="I23" s="342"/>
      <c r="J23" s="342"/>
      <c r="K23" s="342"/>
      <c r="L23" s="342"/>
      <c r="M23" s="342"/>
      <c r="N23" s="342"/>
      <c r="O23" s="342"/>
      <c r="P23" s="333"/>
      <c r="Q23" s="334"/>
      <c r="R23" s="334"/>
      <c r="S23" s="333"/>
      <c r="T23" s="334"/>
      <c r="U23" s="333"/>
      <c r="V23" s="333"/>
    </row>
    <row r="24" spans="1:24" s="349" customFormat="1" ht="55.5" customHeight="1" x14ac:dyDescent="0.35">
      <c r="A24" s="347">
        <v>1</v>
      </c>
      <c r="B24" s="518" t="s">
        <v>248</v>
      </c>
      <c r="C24" s="518"/>
      <c r="D24" s="518"/>
      <c r="E24" s="518"/>
      <c r="F24" s="518"/>
      <c r="G24" s="518"/>
      <c r="H24" s="518"/>
      <c r="I24" s="518"/>
      <c r="J24" s="518"/>
      <c r="K24" s="518"/>
      <c r="L24" s="518"/>
      <c r="M24" s="518"/>
      <c r="N24" s="518"/>
      <c r="O24" s="348"/>
      <c r="P24" s="348"/>
      <c r="Q24" s="348"/>
      <c r="R24" s="348"/>
      <c r="S24" s="348"/>
      <c r="T24" s="348"/>
      <c r="U24" s="348"/>
      <c r="V24" s="348"/>
      <c r="W24" s="348"/>
      <c r="X24" s="348"/>
    </row>
    <row r="25" spans="1:24" s="349" customFormat="1" ht="32.25" customHeight="1" x14ac:dyDescent="0.35">
      <c r="A25" s="347">
        <v>2</v>
      </c>
      <c r="B25" s="518" t="s">
        <v>289</v>
      </c>
      <c r="C25" s="519"/>
      <c r="D25" s="519"/>
      <c r="E25" s="519"/>
      <c r="F25" s="519"/>
      <c r="G25" s="519"/>
      <c r="H25" s="519"/>
      <c r="I25" s="519"/>
      <c r="J25" s="519"/>
      <c r="K25" s="519"/>
      <c r="L25" s="519"/>
      <c r="M25" s="519"/>
      <c r="N25" s="519"/>
      <c r="O25" s="348"/>
      <c r="P25" s="348"/>
      <c r="Q25" s="348"/>
      <c r="R25" s="348"/>
      <c r="S25" s="348"/>
      <c r="T25" s="348"/>
      <c r="U25" s="348"/>
      <c r="V25" s="348"/>
      <c r="W25" s="348"/>
      <c r="X25" s="348"/>
    </row>
    <row r="26" spans="1:24" ht="38.25" customHeight="1" x14ac:dyDescent="0.45">
      <c r="A26" s="347">
        <v>3</v>
      </c>
      <c r="B26" s="524" t="s">
        <v>247</v>
      </c>
      <c r="C26" s="524"/>
      <c r="D26" s="524"/>
      <c r="E26" s="524"/>
      <c r="F26" s="524"/>
      <c r="G26" s="524"/>
      <c r="H26" s="524"/>
      <c r="I26" s="524"/>
      <c r="J26" s="524"/>
      <c r="K26" s="524"/>
      <c r="L26" s="524"/>
      <c r="M26" s="524"/>
      <c r="N26" s="524"/>
      <c r="O26" s="364"/>
      <c r="P26" s="336"/>
      <c r="Q26" s="336"/>
      <c r="R26" s="336"/>
      <c r="S26" s="336"/>
      <c r="T26" s="336"/>
      <c r="U26" s="336"/>
      <c r="V26" s="336"/>
      <c r="W26" s="336"/>
      <c r="X26" s="336"/>
    </row>
    <row r="27" spans="1:24" ht="21.75" customHeight="1" x14ac:dyDescent="0.45">
      <c r="A27" s="347">
        <v>4</v>
      </c>
      <c r="B27" s="524" t="s">
        <v>246</v>
      </c>
      <c r="C27" s="525"/>
      <c r="D27" s="525"/>
      <c r="E27" s="525"/>
      <c r="F27" s="525"/>
      <c r="G27" s="525"/>
      <c r="H27" s="525"/>
      <c r="I27" s="525"/>
      <c r="J27" s="525"/>
      <c r="K27" s="525"/>
      <c r="L27" s="525"/>
      <c r="M27" s="525"/>
      <c r="N27" s="525"/>
      <c r="O27" s="364"/>
      <c r="P27" s="336"/>
      <c r="Q27" s="336"/>
      <c r="R27" s="336"/>
      <c r="S27" s="336"/>
      <c r="T27" s="336"/>
      <c r="U27" s="336"/>
      <c r="V27" s="336"/>
      <c r="W27" s="336"/>
      <c r="X27" s="336"/>
    </row>
    <row r="28" spans="1:24" ht="33.75" customHeight="1" x14ac:dyDescent="0.45">
      <c r="B28" s="517" t="s">
        <v>275</v>
      </c>
      <c r="C28" s="517"/>
      <c r="D28" s="517"/>
      <c r="E28" s="517"/>
      <c r="F28" s="517"/>
      <c r="G28" s="517"/>
      <c r="H28" s="517"/>
      <c r="I28" s="517"/>
      <c r="J28" s="517"/>
      <c r="K28" s="517"/>
      <c r="L28" s="517"/>
      <c r="M28" s="517"/>
      <c r="N28" s="517"/>
      <c r="O28" s="365"/>
      <c r="P28" s="337"/>
      <c r="Q28" s="337"/>
      <c r="R28" s="337"/>
      <c r="S28" s="337"/>
      <c r="T28" s="337"/>
      <c r="U28" s="337"/>
      <c r="V28" s="337"/>
      <c r="W28" s="337"/>
      <c r="X28" s="337"/>
    </row>
  </sheetData>
  <mergeCells count="8">
    <mergeCell ref="B28:N28"/>
    <mergeCell ref="B25:N25"/>
    <mergeCell ref="B13:N13"/>
    <mergeCell ref="B2:N2"/>
    <mergeCell ref="B1:N1"/>
    <mergeCell ref="B24:N24"/>
    <mergeCell ref="B26:N26"/>
    <mergeCell ref="B27:N27"/>
  </mergeCells>
  <printOptions horizontalCentered="1"/>
  <pageMargins left="0.75" right="0.75" top="0.75" bottom="0.75" header="0.5" footer="0.5"/>
  <pageSetup scale="73"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E62"/>
  <sheetViews>
    <sheetView zoomScale="90" zoomScaleNormal="90" workbookViewId="0">
      <selection activeCell="D1" sqref="D1"/>
    </sheetView>
  </sheetViews>
  <sheetFormatPr defaultColWidth="9.1328125" defaultRowHeight="13.9" x14ac:dyDescent="0.4"/>
  <cols>
    <col min="1" max="1" width="2.3984375" style="3" customWidth="1"/>
    <col min="2" max="2" width="24.1328125" style="3" customWidth="1"/>
    <col min="3" max="5" width="22.73046875" style="3" customWidth="1"/>
    <col min="6" max="6" width="9.1328125" style="3" customWidth="1"/>
    <col min="7" max="16384" width="9.1328125" style="3"/>
  </cols>
  <sheetData>
    <row r="1" spans="1:5" s="299" customFormat="1" ht="15.4" x14ac:dyDescent="0.45">
      <c r="B1" s="367" t="s">
        <v>235</v>
      </c>
      <c r="C1" s="367"/>
      <c r="D1" s="367"/>
      <c r="E1" s="367"/>
    </row>
    <row r="2" spans="1:5" s="299" customFormat="1" ht="20.100000000000001" customHeight="1" x14ac:dyDescent="0.45">
      <c r="A2" s="300"/>
      <c r="B2" s="298" t="s">
        <v>236</v>
      </c>
      <c r="C2" s="298"/>
      <c r="D2" s="298"/>
      <c r="E2" s="298"/>
    </row>
    <row r="3" spans="1:5" ht="3.75" customHeight="1" x14ac:dyDescent="0.4">
      <c r="B3" s="368"/>
      <c r="C3" s="369"/>
      <c r="D3" s="369"/>
      <c r="E3" s="370"/>
    </row>
    <row r="4" spans="1:5" ht="29.25" x14ac:dyDescent="0.4">
      <c r="A4" s="8"/>
      <c r="B4" s="316" t="s">
        <v>237</v>
      </c>
      <c r="C4" s="317" t="s">
        <v>238</v>
      </c>
      <c r="D4" s="320" t="s">
        <v>239</v>
      </c>
      <c r="E4" s="321" t="s">
        <v>240</v>
      </c>
    </row>
    <row r="5" spans="1:5" x14ac:dyDescent="0.4">
      <c r="B5" s="318" t="s">
        <v>60</v>
      </c>
      <c r="C5" s="371">
        <v>172799</v>
      </c>
      <c r="D5" s="325">
        <v>186432</v>
      </c>
      <c r="E5" s="328">
        <v>147631</v>
      </c>
    </row>
    <row r="6" spans="1:5" x14ac:dyDescent="0.4">
      <c r="B6" s="318" t="s">
        <v>61</v>
      </c>
      <c r="C6" s="371">
        <v>102864</v>
      </c>
      <c r="D6" s="325">
        <v>76616</v>
      </c>
      <c r="E6" s="329">
        <v>73100</v>
      </c>
    </row>
    <row r="7" spans="1:5" x14ac:dyDescent="0.4">
      <c r="B7" s="318" t="s">
        <v>170</v>
      </c>
      <c r="C7" s="371">
        <v>4065</v>
      </c>
      <c r="D7" s="325">
        <v>142</v>
      </c>
      <c r="E7" s="329">
        <v>142</v>
      </c>
    </row>
    <row r="8" spans="1:5" x14ac:dyDescent="0.4">
      <c r="B8" s="318" t="s">
        <v>62</v>
      </c>
      <c r="C8" s="371">
        <v>76879</v>
      </c>
      <c r="D8" s="325">
        <v>44503</v>
      </c>
      <c r="E8" s="329">
        <v>40397</v>
      </c>
    </row>
    <row r="9" spans="1:5" x14ac:dyDescent="0.4">
      <c r="B9" s="319" t="s">
        <v>63</v>
      </c>
      <c r="C9" s="323">
        <v>181956</v>
      </c>
      <c r="D9" s="326">
        <v>201137</v>
      </c>
      <c r="E9" s="330">
        <v>165174</v>
      </c>
    </row>
    <row r="10" spans="1:5" x14ac:dyDescent="0.4">
      <c r="B10" s="318" t="s">
        <v>64</v>
      </c>
      <c r="C10" s="371">
        <v>303886</v>
      </c>
      <c r="D10" s="325">
        <v>275779</v>
      </c>
      <c r="E10" s="329">
        <v>244164</v>
      </c>
    </row>
    <row r="11" spans="1:5" x14ac:dyDescent="0.4">
      <c r="B11" s="318" t="s">
        <v>65</v>
      </c>
      <c r="C11" s="371">
        <v>79612</v>
      </c>
      <c r="D11" s="325">
        <v>66215</v>
      </c>
      <c r="E11" s="329">
        <v>64708</v>
      </c>
    </row>
    <row r="12" spans="1:5" x14ac:dyDescent="0.4">
      <c r="B12" s="318" t="s">
        <v>66</v>
      </c>
      <c r="C12" s="371">
        <v>1388</v>
      </c>
      <c r="D12" s="325">
        <v>1143</v>
      </c>
      <c r="E12" s="329">
        <v>1143</v>
      </c>
    </row>
    <row r="13" spans="1:5" x14ac:dyDescent="0.4">
      <c r="B13" s="318" t="s">
        <v>67</v>
      </c>
      <c r="C13" s="371">
        <v>1343</v>
      </c>
      <c r="D13" s="325">
        <v>1773</v>
      </c>
      <c r="E13" s="329">
        <v>1338</v>
      </c>
    </row>
    <row r="14" spans="1:5" x14ac:dyDescent="0.4">
      <c r="B14" s="319" t="s">
        <v>69</v>
      </c>
      <c r="C14" s="323">
        <v>95889</v>
      </c>
      <c r="D14" s="326">
        <v>118506</v>
      </c>
      <c r="E14" s="330">
        <v>84537</v>
      </c>
    </row>
    <row r="15" spans="1:5" x14ac:dyDescent="0.4">
      <c r="B15" s="318" t="s">
        <v>70</v>
      </c>
      <c r="C15" s="371">
        <v>191847</v>
      </c>
      <c r="D15" s="325">
        <v>212094</v>
      </c>
      <c r="E15" s="329">
        <v>163400</v>
      </c>
    </row>
    <row r="16" spans="1:5" x14ac:dyDescent="0.4">
      <c r="B16" s="318" t="s">
        <v>171</v>
      </c>
      <c r="C16" s="371">
        <v>10972</v>
      </c>
      <c r="D16" s="325">
        <v>12509</v>
      </c>
      <c r="E16" s="329">
        <v>10972</v>
      </c>
    </row>
    <row r="17" spans="2:5" x14ac:dyDescent="0.4">
      <c r="B17" s="318" t="s">
        <v>71</v>
      </c>
      <c r="C17" s="371">
        <v>15017</v>
      </c>
      <c r="D17" s="325">
        <v>10864</v>
      </c>
      <c r="E17" s="329">
        <v>10864</v>
      </c>
    </row>
    <row r="18" spans="2:5" x14ac:dyDescent="0.4">
      <c r="B18" s="318" t="s">
        <v>72</v>
      </c>
      <c r="C18" s="371">
        <v>51698</v>
      </c>
      <c r="D18" s="325">
        <v>39343</v>
      </c>
      <c r="E18" s="329">
        <v>36926</v>
      </c>
    </row>
    <row r="19" spans="2:5" x14ac:dyDescent="0.4">
      <c r="B19" s="319" t="s">
        <v>73</v>
      </c>
      <c r="C19" s="323">
        <v>153838</v>
      </c>
      <c r="D19" s="326">
        <v>144848</v>
      </c>
      <c r="E19" s="330">
        <v>120350</v>
      </c>
    </row>
    <row r="20" spans="2:5" x14ac:dyDescent="0.4">
      <c r="B20" s="318" t="s">
        <v>74</v>
      </c>
      <c r="C20" s="371">
        <v>198834</v>
      </c>
      <c r="D20" s="325">
        <v>200974</v>
      </c>
      <c r="E20" s="329">
        <v>170858</v>
      </c>
    </row>
    <row r="21" spans="2:5" x14ac:dyDescent="0.4">
      <c r="B21" s="318" t="s">
        <v>75</v>
      </c>
      <c r="C21" s="371">
        <v>184574</v>
      </c>
      <c r="D21" s="325">
        <v>173202</v>
      </c>
      <c r="E21" s="329">
        <v>151875</v>
      </c>
    </row>
    <row r="22" spans="2:5" x14ac:dyDescent="0.4">
      <c r="B22" s="318" t="s">
        <v>76</v>
      </c>
      <c r="C22" s="371">
        <v>112798</v>
      </c>
      <c r="D22" s="325">
        <v>118690</v>
      </c>
      <c r="E22" s="329">
        <v>90523</v>
      </c>
    </row>
    <row r="23" spans="2:5" x14ac:dyDescent="0.4">
      <c r="B23" s="318" t="s">
        <v>77</v>
      </c>
      <c r="C23" s="371">
        <v>184746</v>
      </c>
      <c r="D23" s="325">
        <v>238248</v>
      </c>
      <c r="E23" s="329">
        <v>171979</v>
      </c>
    </row>
    <row r="24" spans="2:5" x14ac:dyDescent="0.4">
      <c r="B24" s="319" t="s">
        <v>78</v>
      </c>
      <c r="C24" s="323">
        <v>125087</v>
      </c>
      <c r="D24" s="326">
        <v>141398</v>
      </c>
      <c r="E24" s="330">
        <v>107528</v>
      </c>
    </row>
    <row r="25" spans="2:5" x14ac:dyDescent="0.4">
      <c r="B25" s="318" t="s">
        <v>79</v>
      </c>
      <c r="C25" s="371">
        <v>57721</v>
      </c>
      <c r="D25" s="325">
        <v>51254</v>
      </c>
      <c r="E25" s="329">
        <v>47704</v>
      </c>
    </row>
    <row r="26" spans="2:5" x14ac:dyDescent="0.4">
      <c r="B26" s="318" t="s">
        <v>80</v>
      </c>
      <c r="C26" s="371">
        <v>8233</v>
      </c>
      <c r="D26" s="325">
        <v>5600</v>
      </c>
      <c r="E26" s="329">
        <v>5203</v>
      </c>
    </row>
    <row r="27" spans="2:5" x14ac:dyDescent="0.4">
      <c r="B27" s="318" t="s">
        <v>81</v>
      </c>
      <c r="C27" s="371">
        <v>5758</v>
      </c>
      <c r="D27" s="325">
        <v>4768</v>
      </c>
      <c r="E27" s="329">
        <v>3778</v>
      </c>
    </row>
    <row r="28" spans="2:5" x14ac:dyDescent="0.4">
      <c r="B28" s="318" t="s">
        <v>82</v>
      </c>
      <c r="C28" s="371">
        <v>245938</v>
      </c>
      <c r="D28" s="325">
        <v>254455</v>
      </c>
      <c r="E28" s="329">
        <v>211076</v>
      </c>
    </row>
    <row r="29" spans="2:5" x14ac:dyDescent="0.4">
      <c r="B29" s="319" t="s">
        <v>83</v>
      </c>
      <c r="C29" s="323">
        <v>311316</v>
      </c>
      <c r="D29" s="326">
        <v>289707</v>
      </c>
      <c r="E29" s="330">
        <v>267498</v>
      </c>
    </row>
    <row r="30" spans="2:5" x14ac:dyDescent="0.4">
      <c r="B30" s="318" t="s">
        <v>84</v>
      </c>
      <c r="C30" s="371">
        <v>185776</v>
      </c>
      <c r="D30" s="325">
        <v>206790</v>
      </c>
      <c r="E30" s="329">
        <v>159316</v>
      </c>
    </row>
    <row r="31" spans="2:5" x14ac:dyDescent="0.4">
      <c r="B31" s="318" t="s">
        <v>85</v>
      </c>
      <c r="C31" s="371">
        <v>327396</v>
      </c>
      <c r="D31" s="325">
        <v>276660</v>
      </c>
      <c r="E31" s="329">
        <v>252886</v>
      </c>
    </row>
    <row r="32" spans="2:5" x14ac:dyDescent="0.4">
      <c r="B32" s="318" t="s">
        <v>86</v>
      </c>
      <c r="C32" s="371">
        <v>86072</v>
      </c>
      <c r="D32" s="325">
        <v>81074</v>
      </c>
      <c r="E32" s="329">
        <v>69433</v>
      </c>
    </row>
    <row r="33" spans="2:5" x14ac:dyDescent="0.4">
      <c r="B33" s="318" t="s">
        <v>87</v>
      </c>
      <c r="C33" s="371">
        <v>82573</v>
      </c>
      <c r="D33" s="325">
        <v>71852</v>
      </c>
      <c r="E33" s="329">
        <v>65729</v>
      </c>
    </row>
    <row r="34" spans="2:5" x14ac:dyDescent="0.4">
      <c r="B34" s="319" t="s">
        <v>88</v>
      </c>
      <c r="C34" s="323">
        <v>25877</v>
      </c>
      <c r="D34" s="326">
        <v>14192</v>
      </c>
      <c r="E34" s="330">
        <v>11057</v>
      </c>
    </row>
    <row r="35" spans="2:5" x14ac:dyDescent="0.4">
      <c r="B35" s="318" t="s">
        <v>89</v>
      </c>
      <c r="C35" s="371">
        <v>16083</v>
      </c>
      <c r="D35" s="325">
        <v>19014</v>
      </c>
      <c r="E35" s="329">
        <v>15159</v>
      </c>
    </row>
    <row r="36" spans="2:5" x14ac:dyDescent="0.4">
      <c r="B36" s="318" t="s">
        <v>90</v>
      </c>
      <c r="C36" s="371">
        <v>2691</v>
      </c>
      <c r="D36" s="325">
        <v>2266</v>
      </c>
      <c r="E36" s="329">
        <v>2021</v>
      </c>
    </row>
    <row r="37" spans="2:5" x14ac:dyDescent="0.4">
      <c r="B37" s="318" t="s">
        <v>91</v>
      </c>
      <c r="C37" s="371">
        <v>61573</v>
      </c>
      <c r="D37" s="325">
        <v>48376</v>
      </c>
      <c r="E37" s="329">
        <v>38105</v>
      </c>
    </row>
    <row r="38" spans="2:5" x14ac:dyDescent="0.4">
      <c r="B38" s="318" t="s">
        <v>92</v>
      </c>
      <c r="C38" s="371">
        <v>142190</v>
      </c>
      <c r="D38" s="325">
        <v>123939</v>
      </c>
      <c r="E38" s="329">
        <v>104322</v>
      </c>
    </row>
    <row r="39" spans="2:5" x14ac:dyDescent="0.4">
      <c r="B39" s="319" t="s">
        <v>93</v>
      </c>
      <c r="C39" s="323">
        <v>93988</v>
      </c>
      <c r="D39" s="326">
        <v>125808</v>
      </c>
      <c r="E39" s="330">
        <v>84754</v>
      </c>
    </row>
    <row r="40" spans="2:5" x14ac:dyDescent="0.4">
      <c r="B40" s="318" t="s">
        <v>94</v>
      </c>
      <c r="C40" s="371">
        <v>57525</v>
      </c>
      <c r="D40" s="325">
        <v>78741</v>
      </c>
      <c r="E40" s="329">
        <v>52036</v>
      </c>
    </row>
    <row r="41" spans="2:5" x14ac:dyDescent="0.4">
      <c r="B41" s="318" t="s">
        <v>241</v>
      </c>
      <c r="C41" s="371">
        <v>11143</v>
      </c>
      <c r="D41" s="325">
        <v>4547</v>
      </c>
      <c r="E41" s="329">
        <v>4547</v>
      </c>
    </row>
    <row r="42" spans="2:5" x14ac:dyDescent="0.4">
      <c r="B42" s="318" t="s">
        <v>95</v>
      </c>
      <c r="C42" s="371">
        <v>187246</v>
      </c>
      <c r="D42" s="325">
        <v>197647</v>
      </c>
      <c r="E42" s="329">
        <v>175868</v>
      </c>
    </row>
    <row r="43" spans="2:5" x14ac:dyDescent="0.4">
      <c r="B43" s="318" t="s">
        <v>96</v>
      </c>
      <c r="C43" s="371">
        <v>159492</v>
      </c>
      <c r="D43" s="325">
        <v>106606</v>
      </c>
      <c r="E43" s="329">
        <v>80515</v>
      </c>
    </row>
    <row r="44" spans="2:5" x14ac:dyDescent="0.4">
      <c r="B44" s="319" t="s">
        <v>97</v>
      </c>
      <c r="C44" s="323">
        <v>80381</v>
      </c>
      <c r="D44" s="326">
        <v>73065</v>
      </c>
      <c r="E44" s="330">
        <v>66899</v>
      </c>
    </row>
    <row r="45" spans="2:5" x14ac:dyDescent="0.4">
      <c r="B45" s="318" t="s">
        <v>98</v>
      </c>
      <c r="C45" s="371">
        <v>151039</v>
      </c>
      <c r="D45" s="325">
        <v>117756</v>
      </c>
      <c r="E45" s="329">
        <v>91747</v>
      </c>
    </row>
    <row r="46" spans="2:5" x14ac:dyDescent="0.4">
      <c r="B46" s="318" t="s">
        <v>99</v>
      </c>
      <c r="C46" s="371">
        <v>165</v>
      </c>
      <c r="D46" s="325">
        <v>50</v>
      </c>
      <c r="E46" s="329">
        <v>50</v>
      </c>
    </row>
    <row r="47" spans="2:5" x14ac:dyDescent="0.4">
      <c r="B47" s="318" t="s">
        <v>100</v>
      </c>
      <c r="C47" s="371">
        <v>105713</v>
      </c>
      <c r="D47" s="325">
        <v>195503</v>
      </c>
      <c r="E47" s="329">
        <v>98267</v>
      </c>
    </row>
    <row r="48" spans="2:5" x14ac:dyDescent="0.4">
      <c r="B48" s="318" t="s">
        <v>101</v>
      </c>
      <c r="C48" s="371">
        <v>70563</v>
      </c>
      <c r="D48" s="325">
        <v>74039</v>
      </c>
      <c r="E48" s="329">
        <v>59413</v>
      </c>
    </row>
    <row r="49" spans="1:5" x14ac:dyDescent="0.4">
      <c r="B49" s="319" t="s">
        <v>102</v>
      </c>
      <c r="C49" s="323">
        <v>160444</v>
      </c>
      <c r="D49" s="326">
        <v>212267</v>
      </c>
      <c r="E49" s="330">
        <v>146867</v>
      </c>
    </row>
    <row r="50" spans="1:5" x14ac:dyDescent="0.4">
      <c r="B50" s="318" t="s">
        <v>103</v>
      </c>
      <c r="C50" s="371">
        <v>341198</v>
      </c>
      <c r="D50" s="325">
        <v>407244</v>
      </c>
      <c r="E50" s="329">
        <v>305379</v>
      </c>
    </row>
    <row r="51" spans="1:5" x14ac:dyDescent="0.4">
      <c r="B51" s="318" t="s">
        <v>104</v>
      </c>
      <c r="C51" s="371">
        <v>33275</v>
      </c>
      <c r="D51" s="325">
        <v>54164</v>
      </c>
      <c r="E51" s="329">
        <v>23681</v>
      </c>
    </row>
    <row r="52" spans="1:5" x14ac:dyDescent="0.4">
      <c r="B52" s="318" t="s">
        <v>105</v>
      </c>
      <c r="C52" s="371">
        <v>38469</v>
      </c>
      <c r="D52" s="325">
        <v>36760</v>
      </c>
      <c r="E52" s="329">
        <v>32375</v>
      </c>
    </row>
    <row r="53" spans="1:5" x14ac:dyDescent="0.4">
      <c r="B53" s="319" t="s">
        <v>106</v>
      </c>
      <c r="C53" s="323">
        <v>119939</v>
      </c>
      <c r="D53" s="326">
        <v>87740</v>
      </c>
      <c r="E53" s="330">
        <v>79110</v>
      </c>
    </row>
    <row r="54" spans="1:5" x14ac:dyDescent="0.4">
      <c r="B54" s="318" t="s">
        <v>107</v>
      </c>
      <c r="C54" s="371">
        <v>111850</v>
      </c>
      <c r="D54" s="325">
        <v>95719</v>
      </c>
      <c r="E54" s="329">
        <v>87090</v>
      </c>
    </row>
    <row r="55" spans="1:5" x14ac:dyDescent="0.4">
      <c r="B55" s="318" t="s">
        <v>108</v>
      </c>
      <c r="C55" s="371">
        <v>107221</v>
      </c>
      <c r="D55" s="325">
        <v>89312</v>
      </c>
      <c r="E55" s="329">
        <v>86902</v>
      </c>
    </row>
    <row r="56" spans="1:5" x14ac:dyDescent="0.4">
      <c r="B56" s="318" t="s">
        <v>109</v>
      </c>
      <c r="C56" s="371">
        <v>335710</v>
      </c>
      <c r="D56" s="325">
        <v>328417</v>
      </c>
      <c r="E56" s="329">
        <v>289583</v>
      </c>
    </row>
    <row r="57" spans="1:5" x14ac:dyDescent="0.4">
      <c r="B57" s="318" t="s">
        <v>110</v>
      </c>
      <c r="C57" s="371">
        <v>33108</v>
      </c>
      <c r="D57" s="325">
        <v>17349</v>
      </c>
      <c r="E57" s="329">
        <v>14536</v>
      </c>
    </row>
    <row r="58" spans="1:5" x14ac:dyDescent="0.4">
      <c r="B58" s="322" t="s">
        <v>242</v>
      </c>
      <c r="C58" s="324">
        <f>SUM(C5:C57)</f>
        <v>6007758</v>
      </c>
      <c r="D58" s="327">
        <f>SUM(D5:D57)</f>
        <v>6017097</v>
      </c>
      <c r="E58" s="331">
        <f>SUM(E5:E57)</f>
        <v>4890515</v>
      </c>
    </row>
    <row r="59" spans="1:5" ht="5.0999999999999996" customHeight="1" x14ac:dyDescent="0.4">
      <c r="C59" s="31"/>
      <c r="D59" s="31"/>
      <c r="E59" s="31"/>
    </row>
    <row r="60" spans="1:5" ht="60" customHeight="1" x14ac:dyDescent="0.4">
      <c r="A60" s="231">
        <v>1</v>
      </c>
      <c r="B60" s="526" t="s">
        <v>249</v>
      </c>
      <c r="C60" s="527"/>
      <c r="D60" s="527"/>
      <c r="E60" s="527"/>
    </row>
    <row r="61" spans="1:5" ht="39" customHeight="1" x14ac:dyDescent="0.4">
      <c r="A61" s="231">
        <v>2</v>
      </c>
      <c r="B61" s="528" t="s">
        <v>234</v>
      </c>
      <c r="C61" s="528"/>
      <c r="D61" s="528"/>
      <c r="E61" s="528"/>
    </row>
    <row r="62" spans="1:5" ht="30.75" customHeight="1" x14ac:dyDescent="0.4">
      <c r="B62" s="529" t="s">
        <v>284</v>
      </c>
      <c r="C62" s="529"/>
      <c r="D62" s="529"/>
      <c r="E62" s="529"/>
    </row>
  </sheetData>
  <mergeCells count="3">
    <mergeCell ref="B60:E60"/>
    <mergeCell ref="B61:E61"/>
    <mergeCell ref="B62:E62"/>
  </mergeCells>
  <printOptions horizontalCentered="1"/>
  <pageMargins left="0.7" right="0.7" top="0.5" bottom="0.5" header="0.3" footer="0.3"/>
  <pageSetup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34"/>
  <sheetViews>
    <sheetView zoomScaleNormal="100" zoomScaleSheetLayoutView="100" workbookViewId="0">
      <selection sqref="A1:G1"/>
    </sheetView>
  </sheetViews>
  <sheetFormatPr defaultColWidth="15" defaultRowHeight="13.9" x14ac:dyDescent="0.4"/>
  <cols>
    <col min="1" max="1" width="5.59765625" style="3" bestFit="1" customWidth="1"/>
    <col min="2" max="2" width="9.86328125" style="3" bestFit="1" customWidth="1"/>
    <col min="3" max="5" width="9.73046875" style="3" bestFit="1" customWidth="1"/>
    <col min="6" max="6" width="11" style="3" bestFit="1" customWidth="1"/>
    <col min="7" max="7" width="12.1328125" style="3" bestFit="1" customWidth="1"/>
    <col min="8" max="16384" width="15" style="3"/>
  </cols>
  <sheetData>
    <row r="1" spans="1:7" ht="17.25" x14ac:dyDescent="0.45">
      <c r="A1" s="459" t="s">
        <v>13</v>
      </c>
      <c r="B1" s="459"/>
      <c r="C1" s="459"/>
      <c r="D1" s="459"/>
      <c r="E1" s="459"/>
      <c r="F1" s="459"/>
      <c r="G1" s="459"/>
    </row>
    <row r="2" spans="1:7" ht="17.25" x14ac:dyDescent="0.45">
      <c r="A2" s="459" t="s">
        <v>253</v>
      </c>
      <c r="B2" s="459"/>
      <c r="C2" s="459"/>
      <c r="D2" s="459"/>
      <c r="E2" s="459"/>
      <c r="F2" s="459"/>
      <c r="G2" s="459"/>
    </row>
    <row r="3" spans="1:7" ht="17.25" x14ac:dyDescent="0.45">
      <c r="A3" s="459" t="s">
        <v>14</v>
      </c>
      <c r="B3" s="459"/>
      <c r="C3" s="459"/>
      <c r="D3" s="459"/>
      <c r="E3" s="459"/>
      <c r="F3" s="459"/>
      <c r="G3" s="459"/>
    </row>
    <row r="4" spans="1:7" ht="14.25" thickBot="1" x14ac:dyDescent="0.45">
      <c r="A4" s="91"/>
      <c r="B4" s="91"/>
      <c r="C4" s="91"/>
      <c r="D4" s="91"/>
      <c r="E4" s="91"/>
      <c r="F4" s="91"/>
      <c r="G4" s="91"/>
    </row>
    <row r="5" spans="1:7" ht="27" x14ac:dyDescent="0.4">
      <c r="A5" s="92"/>
      <c r="B5" s="93" t="s">
        <v>15</v>
      </c>
      <c r="C5" s="94" t="s">
        <v>16</v>
      </c>
      <c r="D5" s="94" t="s">
        <v>17</v>
      </c>
      <c r="E5" s="94" t="s">
        <v>18</v>
      </c>
      <c r="F5" s="94" t="s">
        <v>19</v>
      </c>
      <c r="G5" s="95" t="s">
        <v>20</v>
      </c>
    </row>
    <row r="6" spans="1:7" x14ac:dyDescent="0.4">
      <c r="A6" s="96">
        <v>1997</v>
      </c>
      <c r="B6" s="81">
        <v>85.983843748837899</v>
      </c>
      <c r="C6" s="81">
        <v>93.007086379880604</v>
      </c>
      <c r="D6" s="81">
        <v>96.488369111076693</v>
      </c>
      <c r="E6" s="81">
        <v>97.607523205552994</v>
      </c>
      <c r="F6" s="82">
        <v>98.249177667147606</v>
      </c>
      <c r="G6" s="83">
        <v>93.977913625719395</v>
      </c>
    </row>
    <row r="7" spans="1:7" x14ac:dyDescent="0.4">
      <c r="A7" s="97">
        <v>1998</v>
      </c>
      <c r="B7" s="77">
        <v>85.687972273868908</v>
      </c>
      <c r="C7" s="77">
        <v>93.653164477889561</v>
      </c>
      <c r="D7" s="77">
        <v>96.126433994710041</v>
      </c>
      <c r="E7" s="77">
        <v>97.373814225515332</v>
      </c>
      <c r="F7" s="76">
        <v>98.249663955037789</v>
      </c>
      <c r="G7" s="78">
        <v>94.110670122766834</v>
      </c>
    </row>
    <row r="8" spans="1:7" x14ac:dyDescent="0.4">
      <c r="A8" s="97">
        <v>1999</v>
      </c>
      <c r="B8" s="77">
        <v>85.529012816426828</v>
      </c>
      <c r="C8" s="77">
        <v>92.926360266240366</v>
      </c>
      <c r="D8" s="77">
        <v>95.984424276470733</v>
      </c>
      <c r="E8" s="77">
        <v>97.197410758288981</v>
      </c>
      <c r="F8" s="76">
        <v>98.242355038675669</v>
      </c>
      <c r="G8" s="78">
        <v>93.976579476031517</v>
      </c>
    </row>
    <row r="9" spans="1:7" x14ac:dyDescent="0.4">
      <c r="A9" s="97">
        <v>2000</v>
      </c>
      <c r="B9" s="77">
        <v>87.519850952133496</v>
      </c>
      <c r="C9" s="77">
        <v>93.290710964794187</v>
      </c>
      <c r="D9" s="77">
        <v>96.11248020168911</v>
      </c>
      <c r="E9" s="77">
        <v>97.295581461032896</v>
      </c>
      <c r="F9" s="76">
        <v>98.038581985867836</v>
      </c>
      <c r="G9" s="78">
        <v>94.51638797804695</v>
      </c>
    </row>
    <row r="10" spans="1:7" x14ac:dyDescent="0.4">
      <c r="A10" s="97">
        <v>2001</v>
      </c>
      <c r="B10" s="77">
        <v>87.592467200000002</v>
      </c>
      <c r="C10" s="77">
        <v>93.355876929999994</v>
      </c>
      <c r="D10" s="77">
        <v>95.943633199999994</v>
      </c>
      <c r="E10" s="77">
        <v>97.132400369999999</v>
      </c>
      <c r="F10" s="76">
        <v>97.812355080000003</v>
      </c>
      <c r="G10" s="78">
        <v>94.441247669999996</v>
      </c>
    </row>
    <row r="11" spans="1:7" x14ac:dyDescent="0.4">
      <c r="A11" s="97">
        <v>2002</v>
      </c>
      <c r="B11" s="77">
        <v>89.149902859999997</v>
      </c>
      <c r="C11" s="77">
        <v>94.308036389999998</v>
      </c>
      <c r="D11" s="77">
        <v>96.900523660000005</v>
      </c>
      <c r="E11" s="77">
        <v>98.109896699999993</v>
      </c>
      <c r="F11" s="76">
        <v>98.780701840000006</v>
      </c>
      <c r="G11" s="78">
        <v>95.497477219999993</v>
      </c>
    </row>
    <row r="12" spans="1:7" x14ac:dyDescent="0.4">
      <c r="A12" s="97">
        <v>2003</v>
      </c>
      <c r="B12" s="77">
        <v>89.204086590000003</v>
      </c>
      <c r="C12" s="77">
        <v>94.553936289999996</v>
      </c>
      <c r="D12" s="77">
        <v>96.966262479999997</v>
      </c>
      <c r="E12" s="77">
        <v>98.064129739999998</v>
      </c>
      <c r="F12" s="76">
        <v>98.810234359999995</v>
      </c>
      <c r="G12" s="78">
        <v>95.492864760000003</v>
      </c>
    </row>
    <row r="13" spans="1:7" x14ac:dyDescent="0.4">
      <c r="A13" s="97">
        <v>2004</v>
      </c>
      <c r="B13" s="77">
        <v>87.981212366113127</v>
      </c>
      <c r="C13" s="77">
        <v>93.193732715064357</v>
      </c>
      <c r="D13" s="77">
        <v>95.290158164608812</v>
      </c>
      <c r="E13" s="77">
        <v>96.694232658735686</v>
      </c>
      <c r="F13" s="76">
        <v>97.727960480713818</v>
      </c>
      <c r="G13" s="78">
        <v>94.152717764697869</v>
      </c>
    </row>
    <row r="14" spans="1:7" x14ac:dyDescent="0.4">
      <c r="A14" s="97">
        <v>2005</v>
      </c>
      <c r="B14" s="77">
        <v>86.385056732104729</v>
      </c>
      <c r="C14" s="77">
        <v>91.211546530516401</v>
      </c>
      <c r="D14" s="77">
        <v>94.111196506274595</v>
      </c>
      <c r="E14" s="77">
        <v>95.238331509155003</v>
      </c>
      <c r="F14" s="76">
        <v>96.047586662626713</v>
      </c>
      <c r="G14" s="78">
        <v>92.522060489343076</v>
      </c>
    </row>
    <row r="15" spans="1:7" x14ac:dyDescent="0.4">
      <c r="A15" s="97">
        <v>2006</v>
      </c>
      <c r="B15" s="77">
        <v>86.269688042705567</v>
      </c>
      <c r="C15" s="77">
        <v>91.788912919600278</v>
      </c>
      <c r="D15" s="77">
        <v>94.420407357231781</v>
      </c>
      <c r="E15" s="77">
        <v>95.353658521583398</v>
      </c>
      <c r="F15" s="76">
        <v>96.524639584373489</v>
      </c>
      <c r="G15" s="78">
        <v>92.851595995286004</v>
      </c>
    </row>
    <row r="16" spans="1:7" x14ac:dyDescent="0.4">
      <c r="A16" s="97">
        <v>2007</v>
      </c>
      <c r="B16" s="77">
        <v>88.373697479917652</v>
      </c>
      <c r="C16" s="77">
        <v>94.085193575652028</v>
      </c>
      <c r="D16" s="77">
        <v>95.869712457106061</v>
      </c>
      <c r="E16" s="77">
        <v>96.836378246726355</v>
      </c>
      <c r="F16" s="76">
        <v>97.862003628903778</v>
      </c>
      <c r="G16" s="78">
        <v>94.632993357650335</v>
      </c>
    </row>
    <row r="17" spans="1:15" x14ac:dyDescent="0.4">
      <c r="A17" s="97">
        <v>2008</v>
      </c>
      <c r="B17" s="77">
        <v>89.652546602621925</v>
      </c>
      <c r="C17" s="77">
        <v>94.335444825355893</v>
      </c>
      <c r="D17" s="77">
        <v>96.208725995024324</v>
      </c>
      <c r="E17" s="77">
        <v>97.350555101313475</v>
      </c>
      <c r="F17" s="76">
        <v>98.292859178473975</v>
      </c>
      <c r="G17" s="78">
        <v>95.160597612528647</v>
      </c>
    </row>
    <row r="18" spans="1:15" x14ac:dyDescent="0.4">
      <c r="A18" s="97">
        <v>2009</v>
      </c>
      <c r="B18" s="77">
        <v>90.402265653330304</v>
      </c>
      <c r="C18" s="77">
        <v>95.150634101203437</v>
      </c>
      <c r="D18" s="77">
        <v>96.622929901914688</v>
      </c>
      <c r="E18" s="77">
        <v>97.258195255642917</v>
      </c>
      <c r="F18" s="76">
        <v>98.288196141601119</v>
      </c>
      <c r="G18" s="78">
        <v>95.589939952264558</v>
      </c>
    </row>
    <row r="19" spans="1:15" x14ac:dyDescent="0.4">
      <c r="A19" s="97">
        <v>2010</v>
      </c>
      <c r="B19" s="77">
        <v>91.9</v>
      </c>
      <c r="C19" s="77">
        <v>95.8</v>
      </c>
      <c r="D19" s="77">
        <v>96.9</v>
      </c>
      <c r="E19" s="77">
        <v>97.7</v>
      </c>
      <c r="F19" s="76">
        <v>98.6</v>
      </c>
      <c r="G19" s="78">
        <v>96.1</v>
      </c>
      <c r="H19" s="5"/>
    </row>
    <row r="20" spans="1:15" x14ac:dyDescent="0.4">
      <c r="A20" s="97">
        <v>2011</v>
      </c>
      <c r="B20" s="77">
        <v>91.5</v>
      </c>
      <c r="C20" s="77">
        <v>95.9</v>
      </c>
      <c r="D20" s="77">
        <v>96.8</v>
      </c>
      <c r="E20" s="77">
        <v>97.8</v>
      </c>
      <c r="F20" s="76">
        <v>98.3</v>
      </c>
      <c r="G20" s="78">
        <v>95.9</v>
      </c>
      <c r="H20" s="5"/>
    </row>
    <row r="21" spans="1:15" x14ac:dyDescent="0.4">
      <c r="A21" s="97">
        <v>2012</v>
      </c>
      <c r="B21" s="77">
        <v>91.994283090896118</v>
      </c>
      <c r="C21" s="77">
        <v>95.344220503804024</v>
      </c>
      <c r="D21" s="77">
        <v>96.949681316327442</v>
      </c>
      <c r="E21" s="77">
        <v>97.808260761826745</v>
      </c>
      <c r="F21" s="76">
        <v>98.256099621322363</v>
      </c>
      <c r="G21" s="78">
        <v>95.896068805007701</v>
      </c>
      <c r="H21" s="5"/>
    </row>
    <row r="22" spans="1:15" x14ac:dyDescent="0.4">
      <c r="A22" s="97">
        <v>2013</v>
      </c>
      <c r="B22" s="77">
        <v>92.61</v>
      </c>
      <c r="C22" s="77">
        <v>95.56</v>
      </c>
      <c r="D22" s="77">
        <v>97.01</v>
      </c>
      <c r="E22" s="77">
        <v>97.2</v>
      </c>
      <c r="F22" s="76">
        <v>98.26</v>
      </c>
      <c r="G22" s="78">
        <v>96.03</v>
      </c>
      <c r="H22" s="5"/>
    </row>
    <row r="23" spans="1:15" x14ac:dyDescent="0.4">
      <c r="A23" s="97">
        <v>2014</v>
      </c>
      <c r="B23" s="77">
        <v>93.1</v>
      </c>
      <c r="C23" s="77">
        <v>95.9</v>
      </c>
      <c r="D23" s="77">
        <v>96.7</v>
      </c>
      <c r="E23" s="77">
        <v>97.9</v>
      </c>
      <c r="F23" s="76">
        <v>98.2</v>
      </c>
      <c r="G23" s="78">
        <v>96.3</v>
      </c>
      <c r="H23" s="5"/>
    </row>
    <row r="24" spans="1:15" x14ac:dyDescent="0.4">
      <c r="A24" s="97">
        <v>2015</v>
      </c>
      <c r="B24" s="77">
        <v>93.2</v>
      </c>
      <c r="C24" s="77">
        <v>95.96</v>
      </c>
      <c r="D24" s="77">
        <v>97.11</v>
      </c>
      <c r="E24" s="77">
        <v>97.71</v>
      </c>
      <c r="F24" s="76">
        <v>98.06</v>
      </c>
      <c r="G24" s="78">
        <v>96.36</v>
      </c>
      <c r="H24" s="25" t="s">
        <v>11</v>
      </c>
      <c r="J24" s="6"/>
      <c r="K24" s="6"/>
      <c r="L24" s="6"/>
      <c r="M24" s="6"/>
      <c r="N24" s="6"/>
      <c r="O24" s="6"/>
    </row>
    <row r="25" spans="1:15" x14ac:dyDescent="0.4">
      <c r="A25" s="97">
        <v>2016</v>
      </c>
      <c r="B25" s="77">
        <v>93.2</v>
      </c>
      <c r="C25" s="77">
        <v>96.39</v>
      </c>
      <c r="D25" s="77">
        <v>97</v>
      </c>
      <c r="E25" s="77">
        <v>97.6</v>
      </c>
      <c r="F25" s="76">
        <v>98</v>
      </c>
      <c r="G25" s="78">
        <v>96.4</v>
      </c>
      <c r="H25" s="5"/>
      <c r="I25" s="3" t="s">
        <v>11</v>
      </c>
      <c r="J25" s="6"/>
      <c r="K25" s="6"/>
      <c r="L25" s="6"/>
      <c r="M25" s="6"/>
      <c r="N25" s="6"/>
      <c r="O25" s="6"/>
    </row>
    <row r="26" spans="1:15" x14ac:dyDescent="0.4">
      <c r="A26" s="97">
        <v>2017</v>
      </c>
      <c r="B26" s="77">
        <v>93.09</v>
      </c>
      <c r="C26" s="77">
        <v>96.01</v>
      </c>
      <c r="D26" s="77">
        <v>96.85</v>
      </c>
      <c r="E26" s="77">
        <v>97.48</v>
      </c>
      <c r="F26" s="76">
        <v>97.84</v>
      </c>
      <c r="G26" s="78">
        <v>96.31</v>
      </c>
      <c r="H26" s="5"/>
      <c r="I26" s="3" t="s">
        <v>11</v>
      </c>
      <c r="J26" s="6"/>
      <c r="K26" s="6"/>
      <c r="L26" s="6"/>
      <c r="M26" s="6"/>
      <c r="N26" s="6"/>
      <c r="O26" s="6"/>
    </row>
    <row r="27" spans="1:15" x14ac:dyDescent="0.4">
      <c r="A27" s="97">
        <v>2018</v>
      </c>
      <c r="B27" s="77">
        <v>92.9</v>
      </c>
      <c r="C27" s="77">
        <v>96.3</v>
      </c>
      <c r="D27" s="77">
        <v>97.1</v>
      </c>
      <c r="E27" s="77">
        <v>97.5</v>
      </c>
      <c r="F27" s="76">
        <v>97.6</v>
      </c>
      <c r="G27" s="78">
        <v>96.3</v>
      </c>
      <c r="H27" s="5"/>
      <c r="I27" s="3" t="s">
        <v>21</v>
      </c>
      <c r="J27" s="6"/>
      <c r="K27" s="6"/>
      <c r="L27" s="6"/>
      <c r="M27" s="6"/>
      <c r="N27" s="6"/>
      <c r="O27" s="6"/>
    </row>
    <row r="28" spans="1:15" x14ac:dyDescent="0.4">
      <c r="A28" s="97">
        <v>2019</v>
      </c>
      <c r="B28" s="77">
        <v>93.068466848</v>
      </c>
      <c r="C28" s="77">
        <v>96.128062220000004</v>
      </c>
      <c r="D28" s="77">
        <v>96.261254292999993</v>
      </c>
      <c r="E28" s="77">
        <v>97.146900127999999</v>
      </c>
      <c r="F28" s="76">
        <v>97.789048597999994</v>
      </c>
      <c r="G28" s="78">
        <v>96.207290822999994</v>
      </c>
      <c r="H28" s="5"/>
      <c r="I28" s="3" t="s">
        <v>11</v>
      </c>
      <c r="J28" s="6"/>
      <c r="K28" s="6"/>
      <c r="L28" s="6"/>
      <c r="M28" s="6"/>
      <c r="N28" s="6"/>
      <c r="O28" s="6"/>
    </row>
    <row r="29" spans="1:15" x14ac:dyDescent="0.4">
      <c r="A29" s="97">
        <v>2020</v>
      </c>
      <c r="B29" s="77">
        <v>94.227003740904053</v>
      </c>
      <c r="C29" s="77">
        <v>96.538681658263741</v>
      </c>
      <c r="D29" s="77">
        <v>97.463204690759525</v>
      </c>
      <c r="E29" s="77">
        <v>97.681264771780363</v>
      </c>
      <c r="F29" s="76">
        <v>98.231809406554788</v>
      </c>
      <c r="G29" s="78">
        <v>96.988477590920269</v>
      </c>
      <c r="H29" s="5"/>
      <c r="J29" s="6"/>
      <c r="K29" s="6"/>
      <c r="L29" s="6"/>
      <c r="M29" s="6"/>
      <c r="N29" s="6"/>
      <c r="O29" s="6"/>
    </row>
    <row r="30" spans="1:15" x14ac:dyDescent="0.4">
      <c r="A30" s="97">
        <v>2021</v>
      </c>
      <c r="B30" s="303">
        <v>94.930182471854579</v>
      </c>
      <c r="C30" s="77">
        <v>97.041908916976951</v>
      </c>
      <c r="D30" s="77">
        <v>97.349168821851677</v>
      </c>
      <c r="E30" s="77">
        <v>97.692727802796128</v>
      </c>
      <c r="F30" s="76">
        <v>98.19995269005193</v>
      </c>
      <c r="G30" s="377">
        <v>97.141237511300318</v>
      </c>
      <c r="H30" s="5"/>
      <c r="J30" s="6"/>
      <c r="K30" s="6"/>
      <c r="L30" s="6"/>
      <c r="M30" s="6"/>
      <c r="N30" s="6"/>
      <c r="O30" s="6"/>
    </row>
    <row r="31" spans="1:15" ht="14.25" thickBot="1" x14ac:dyDescent="0.45">
      <c r="A31" s="385">
        <v>2022</v>
      </c>
      <c r="B31" s="304">
        <v>95.215138962736546</v>
      </c>
      <c r="C31" s="98">
        <v>96.886264079347285</v>
      </c>
      <c r="D31" s="98">
        <v>97.849014475977285</v>
      </c>
      <c r="E31" s="98">
        <v>97.475049996245872</v>
      </c>
      <c r="F31" s="98">
        <v>97.980211190842013</v>
      </c>
      <c r="G31" s="378">
        <v>97.114019011282465</v>
      </c>
      <c r="H31" s="5"/>
      <c r="J31" s="6"/>
      <c r="K31" s="6"/>
      <c r="L31" s="6"/>
      <c r="M31" s="6"/>
      <c r="N31" s="6"/>
      <c r="O31" s="6"/>
    </row>
    <row r="32" spans="1:15" x14ac:dyDescent="0.4">
      <c r="A32" s="86"/>
      <c r="B32" s="77"/>
      <c r="C32" s="77"/>
      <c r="D32" s="77"/>
      <c r="E32" s="77"/>
      <c r="F32" s="77"/>
      <c r="G32" s="77"/>
      <c r="H32" s="5"/>
      <c r="J32" s="6"/>
      <c r="K32" s="6"/>
      <c r="L32" s="6"/>
      <c r="M32" s="6"/>
      <c r="N32" s="6"/>
      <c r="O32" s="6"/>
    </row>
    <row r="33" spans="1:7" ht="50.25" customHeight="1" x14ac:dyDescent="0.4">
      <c r="A33" s="461" t="s">
        <v>22</v>
      </c>
      <c r="B33" s="461"/>
      <c r="C33" s="461"/>
      <c r="D33" s="461"/>
      <c r="E33" s="461"/>
      <c r="F33" s="461"/>
      <c r="G33" s="461"/>
    </row>
    <row r="34" spans="1:7" x14ac:dyDescent="0.4">
      <c r="A34" s="460" t="s">
        <v>23</v>
      </c>
      <c r="B34" s="460"/>
      <c r="C34" s="460"/>
      <c r="D34" s="460"/>
      <c r="E34" s="460"/>
      <c r="F34" s="460"/>
      <c r="G34" s="460"/>
    </row>
  </sheetData>
  <mergeCells count="5">
    <mergeCell ref="A1:G1"/>
    <mergeCell ref="A2:G2"/>
    <mergeCell ref="A34:G34"/>
    <mergeCell ref="A3:G3"/>
    <mergeCell ref="A33:G33"/>
  </mergeCells>
  <printOptions horizontalCentered="1"/>
  <pageMargins left="0.7" right="0.7"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34"/>
  <sheetViews>
    <sheetView zoomScaleNormal="100" zoomScaleSheetLayoutView="100" workbookViewId="0">
      <selection sqref="A1:E1"/>
    </sheetView>
  </sheetViews>
  <sheetFormatPr defaultColWidth="9.1328125" defaultRowHeight="13.15" x14ac:dyDescent="0.4"/>
  <cols>
    <col min="1" max="5" width="12.59765625" style="2" customWidth="1"/>
    <col min="6" max="16384" width="9.1328125" style="2"/>
  </cols>
  <sheetData>
    <row r="1" spans="1:5" ht="17.25" x14ac:dyDescent="0.45">
      <c r="A1" s="459" t="s">
        <v>24</v>
      </c>
      <c r="B1" s="459"/>
      <c r="C1" s="459"/>
      <c r="D1" s="459"/>
      <c r="E1" s="459"/>
    </row>
    <row r="2" spans="1:5" ht="17.25" x14ac:dyDescent="0.45">
      <c r="A2" s="459" t="s">
        <v>25</v>
      </c>
      <c r="B2" s="459"/>
      <c r="C2" s="459"/>
      <c r="D2" s="459"/>
      <c r="E2" s="459"/>
    </row>
    <row r="3" spans="1:5" ht="18" thickBot="1" x14ac:dyDescent="0.55000000000000004">
      <c r="A3" s="99"/>
      <c r="B3" s="99"/>
      <c r="C3" s="99"/>
      <c r="D3" s="99"/>
      <c r="E3" s="99"/>
    </row>
    <row r="4" spans="1:5" ht="13.9" thickBot="1" x14ac:dyDescent="0.45">
      <c r="A4" s="100">
        <v>1984</v>
      </c>
      <c r="B4" s="101">
        <v>10000</v>
      </c>
      <c r="C4" s="102">
        <v>20000</v>
      </c>
      <c r="D4" s="102">
        <v>30000</v>
      </c>
      <c r="E4" s="103">
        <v>40000</v>
      </c>
    </row>
    <row r="5" spans="1:5" ht="13.9" x14ac:dyDescent="0.4">
      <c r="A5" s="97">
        <v>1997</v>
      </c>
      <c r="B5" s="104">
        <v>15595</v>
      </c>
      <c r="C5" s="104">
        <v>31190</v>
      </c>
      <c r="D5" s="104">
        <v>46785</v>
      </c>
      <c r="E5" s="306">
        <v>62380</v>
      </c>
    </row>
    <row r="6" spans="1:5" ht="13.9" x14ac:dyDescent="0.4">
      <c r="A6" s="97">
        <v>1998</v>
      </c>
      <c r="B6" s="104">
        <v>15809</v>
      </c>
      <c r="C6" s="104">
        <v>31618</v>
      </c>
      <c r="D6" s="104">
        <v>47427</v>
      </c>
      <c r="E6" s="306">
        <v>63236</v>
      </c>
    </row>
    <row r="7" spans="1:5" ht="13.9" x14ac:dyDescent="0.4">
      <c r="A7" s="97">
        <v>1999</v>
      </c>
      <c r="B7" s="104">
        <v>16082</v>
      </c>
      <c r="C7" s="104">
        <v>32164</v>
      </c>
      <c r="D7" s="104">
        <v>48246</v>
      </c>
      <c r="E7" s="306">
        <v>64328</v>
      </c>
    </row>
    <row r="8" spans="1:5" ht="13.9" x14ac:dyDescent="0.4">
      <c r="A8" s="97">
        <v>2000</v>
      </c>
      <c r="B8" s="104">
        <v>16686</v>
      </c>
      <c r="C8" s="104">
        <v>33372</v>
      </c>
      <c r="D8" s="104">
        <v>50058</v>
      </c>
      <c r="E8" s="306">
        <v>66744</v>
      </c>
    </row>
    <row r="9" spans="1:5" ht="13.9" x14ac:dyDescent="0.4">
      <c r="A9" s="97">
        <v>2001</v>
      </c>
      <c r="B9" s="104">
        <v>17173</v>
      </c>
      <c r="C9" s="104">
        <v>34346</v>
      </c>
      <c r="D9" s="104">
        <v>51519</v>
      </c>
      <c r="E9" s="306">
        <v>68692</v>
      </c>
    </row>
    <row r="10" spans="1:5" ht="13.9" x14ac:dyDescent="0.4">
      <c r="A10" s="97">
        <v>2002</v>
      </c>
      <c r="B10" s="104">
        <v>17427</v>
      </c>
      <c r="C10" s="104">
        <v>34854</v>
      </c>
      <c r="D10" s="104">
        <v>52281</v>
      </c>
      <c r="E10" s="306">
        <v>69708</v>
      </c>
    </row>
    <row r="11" spans="1:5" ht="13.9" x14ac:dyDescent="0.4">
      <c r="A11" s="97">
        <v>2003</v>
      </c>
      <c r="B11" s="104">
        <v>17953</v>
      </c>
      <c r="C11" s="104">
        <v>35906</v>
      </c>
      <c r="D11" s="104">
        <v>53859</v>
      </c>
      <c r="E11" s="306">
        <v>71812</v>
      </c>
    </row>
    <row r="12" spans="1:5" ht="13.9" x14ac:dyDescent="0.4">
      <c r="A12" s="97">
        <v>2004</v>
      </c>
      <c r="B12" s="104">
        <v>18265</v>
      </c>
      <c r="C12" s="104">
        <v>36530</v>
      </c>
      <c r="D12" s="104">
        <v>54795</v>
      </c>
      <c r="E12" s="306">
        <v>73060</v>
      </c>
    </row>
    <row r="13" spans="1:5" ht="13.9" x14ac:dyDescent="0.4">
      <c r="A13" s="97">
        <v>2005</v>
      </c>
      <c r="B13" s="104">
        <v>18840</v>
      </c>
      <c r="C13" s="104">
        <v>37680</v>
      </c>
      <c r="D13" s="104">
        <v>56520</v>
      </c>
      <c r="E13" s="306">
        <v>75360</v>
      </c>
    </row>
    <row r="14" spans="1:5" ht="13.9" x14ac:dyDescent="0.4">
      <c r="A14" s="97">
        <v>2006</v>
      </c>
      <c r="B14" s="104">
        <v>19474</v>
      </c>
      <c r="C14" s="104">
        <v>38948</v>
      </c>
      <c r="D14" s="104">
        <v>58422</v>
      </c>
      <c r="E14" s="306">
        <v>77896</v>
      </c>
    </row>
    <row r="15" spans="1:5" ht="13.9" x14ac:dyDescent="0.4">
      <c r="A15" s="97">
        <v>2007</v>
      </c>
      <c r="B15" s="104">
        <v>20015</v>
      </c>
      <c r="C15" s="104">
        <v>40030</v>
      </c>
      <c r="D15" s="104">
        <v>60045</v>
      </c>
      <c r="E15" s="306">
        <v>80060</v>
      </c>
    </row>
    <row r="16" spans="1:5" ht="13.9" x14ac:dyDescent="0.4">
      <c r="A16" s="97">
        <v>2008</v>
      </c>
      <c r="B16" s="104">
        <v>20812</v>
      </c>
      <c r="C16" s="104">
        <v>41624</v>
      </c>
      <c r="D16" s="104">
        <v>62436</v>
      </c>
      <c r="E16" s="306">
        <v>83248</v>
      </c>
    </row>
    <row r="17" spans="1:8" ht="13.9" x14ac:dyDescent="0.4">
      <c r="A17" s="97">
        <v>2009</v>
      </c>
      <c r="B17" s="104">
        <v>20732</v>
      </c>
      <c r="C17" s="104">
        <v>41464</v>
      </c>
      <c r="D17" s="104">
        <v>62196</v>
      </c>
      <c r="E17" s="306">
        <v>82928</v>
      </c>
    </row>
    <row r="18" spans="1:8" ht="13.9" x14ac:dyDescent="0.4">
      <c r="A18" s="97">
        <v>2010</v>
      </c>
      <c r="B18" s="104">
        <v>21212</v>
      </c>
      <c r="C18" s="104">
        <v>42423</v>
      </c>
      <c r="D18" s="104">
        <v>63635</v>
      </c>
      <c r="E18" s="306">
        <v>84846</v>
      </c>
    </row>
    <row r="19" spans="1:8" ht="13.9" x14ac:dyDescent="0.4">
      <c r="A19" s="97">
        <v>2011</v>
      </c>
      <c r="B19" s="104">
        <v>21780</v>
      </c>
      <c r="C19" s="104">
        <v>43561</v>
      </c>
      <c r="D19" s="104">
        <v>65341</v>
      </c>
      <c r="E19" s="306">
        <v>87122</v>
      </c>
    </row>
    <row r="20" spans="1:8" ht="13.9" x14ac:dyDescent="0.4">
      <c r="A20" s="97">
        <v>2012</v>
      </c>
      <c r="B20" s="104">
        <v>22357.894736842107</v>
      </c>
      <c r="C20" s="104">
        <v>44715.789473684214</v>
      </c>
      <c r="D20" s="104">
        <v>67073.68421052632</v>
      </c>
      <c r="E20" s="306">
        <v>89431.578947368427</v>
      </c>
    </row>
    <row r="21" spans="1:8" ht="13.9" x14ac:dyDescent="0.4">
      <c r="A21" s="97">
        <v>2013</v>
      </c>
      <c r="B21" s="104">
        <v>22687.426900584793</v>
      </c>
      <c r="C21" s="104">
        <v>45374.853801169585</v>
      </c>
      <c r="D21" s="104">
        <v>68062.280701754382</v>
      </c>
      <c r="E21" s="306">
        <v>90749.707602339171</v>
      </c>
    </row>
    <row r="22" spans="1:8" ht="13.9" x14ac:dyDescent="0.4">
      <c r="A22" s="97">
        <v>2014</v>
      </c>
      <c r="B22" s="104">
        <v>23030.506822612086</v>
      </c>
      <c r="C22" s="104">
        <v>46061.013645224171</v>
      </c>
      <c r="D22" s="104">
        <v>69091.520467836264</v>
      </c>
      <c r="E22" s="306">
        <v>92122.027290448343</v>
      </c>
    </row>
    <row r="23" spans="1:8" ht="13.9" x14ac:dyDescent="0.4">
      <c r="A23" s="97">
        <v>2015</v>
      </c>
      <c r="B23" s="104">
        <v>23013.5477582846</v>
      </c>
      <c r="C23" s="104">
        <v>46027.095516569199</v>
      </c>
      <c r="D23" s="104">
        <v>69040.643274853806</v>
      </c>
      <c r="E23" s="306">
        <v>92054.191033138399</v>
      </c>
    </row>
    <row r="24" spans="1:8" ht="13.9" x14ac:dyDescent="0.4">
      <c r="A24" s="97">
        <v>2016</v>
      </c>
      <c r="B24" s="104">
        <v>23209.746588693961</v>
      </c>
      <c r="C24" s="104">
        <v>46419.493177387922</v>
      </c>
      <c r="D24" s="104">
        <v>69629.239766081882</v>
      </c>
      <c r="E24" s="306">
        <v>92838.986354775843</v>
      </c>
    </row>
    <row r="25" spans="1:8" ht="13.9" x14ac:dyDescent="0.4">
      <c r="A25" s="97">
        <v>2017</v>
      </c>
      <c r="B25" s="104">
        <v>23762.280701754386</v>
      </c>
      <c r="C25" s="104">
        <v>47524.561403508771</v>
      </c>
      <c r="D25" s="104">
        <v>71286.84210526316</v>
      </c>
      <c r="E25" s="306">
        <v>95049.122807017542</v>
      </c>
    </row>
    <row r="26" spans="1:8" ht="13.9" x14ac:dyDescent="0.4">
      <c r="A26" s="97">
        <v>2018</v>
      </c>
      <c r="B26" s="104">
        <v>24323.001949317739</v>
      </c>
      <c r="C26" s="104">
        <v>48646.003898635478</v>
      </c>
      <c r="D26" s="104">
        <v>72969.005847953216</v>
      </c>
      <c r="E26" s="306">
        <v>97292.007797270955</v>
      </c>
    </row>
    <row r="27" spans="1:8" ht="13.9" x14ac:dyDescent="0.4">
      <c r="A27" s="97">
        <v>2019</v>
      </c>
      <c r="B27" s="104">
        <v>24776</v>
      </c>
      <c r="C27" s="104">
        <v>49552</v>
      </c>
      <c r="D27" s="104">
        <v>74328</v>
      </c>
      <c r="E27" s="306">
        <v>99104</v>
      </c>
    </row>
    <row r="28" spans="1:8" ht="13.9" x14ac:dyDescent="0.4">
      <c r="A28" s="97">
        <v>2020</v>
      </c>
      <c r="B28" s="104">
        <v>25157.407407407409</v>
      </c>
      <c r="C28" s="104">
        <v>50314.814814814818</v>
      </c>
      <c r="D28" s="104">
        <v>75472.222222222234</v>
      </c>
      <c r="E28" s="306">
        <v>100629.62962962964</v>
      </c>
      <c r="F28" s="386"/>
      <c r="G28" s="386"/>
      <c r="H28" s="386"/>
    </row>
    <row r="29" spans="1:8" ht="13.9" x14ac:dyDescent="0.4">
      <c r="A29" s="97">
        <v>2021</v>
      </c>
      <c r="B29" s="104">
        <f>(B4*264.877)/102.6</f>
        <v>25816.471734892788</v>
      </c>
      <c r="C29" s="104">
        <f>(C4*264.877)/102.6</f>
        <v>51632.943469785576</v>
      </c>
      <c r="D29" s="104">
        <f>(D4*264.877)/102.6</f>
        <v>77449.415204678371</v>
      </c>
      <c r="E29" s="379">
        <f>(E4*264.877)/102.6</f>
        <v>103265.88693957115</v>
      </c>
      <c r="F29" s="386"/>
      <c r="G29" s="386"/>
      <c r="H29" s="386"/>
    </row>
    <row r="30" spans="1:8" ht="14.25" thickBot="1" x14ac:dyDescent="0.45">
      <c r="A30" s="385">
        <v>2022</v>
      </c>
      <c r="B30" s="380">
        <f>(B4*287.504)/102.6</f>
        <v>28021.832358674466</v>
      </c>
      <c r="C30" s="105">
        <f>(C4*287.504)/102.6</f>
        <v>56043.664717348933</v>
      </c>
      <c r="D30" s="105">
        <f>(D4*287.504)/102.6</f>
        <v>84065.497076023399</v>
      </c>
      <c r="E30" s="384">
        <f>(E4*287.504)/102.6</f>
        <v>112087.32943469787</v>
      </c>
      <c r="F30" s="386"/>
      <c r="G30" s="386"/>
      <c r="H30" s="386"/>
    </row>
    <row r="31" spans="1:8" x14ac:dyDescent="0.4">
      <c r="A31" s="106"/>
      <c r="B31" s="107"/>
      <c r="C31" s="107"/>
      <c r="D31" s="107"/>
      <c r="E31" s="107"/>
    </row>
    <row r="32" spans="1:8" ht="43.5" customHeight="1" x14ac:dyDescent="0.4">
      <c r="A32" s="462" t="s">
        <v>26</v>
      </c>
      <c r="B32" s="462"/>
      <c r="C32" s="462"/>
      <c r="D32" s="462"/>
      <c r="E32" s="462"/>
    </row>
    <row r="33" spans="1:5" x14ac:dyDescent="0.4">
      <c r="A33" s="10"/>
      <c r="B33" s="10"/>
      <c r="C33" s="10"/>
      <c r="D33" s="10"/>
      <c r="E33" s="10"/>
    </row>
    <row r="34" spans="1:5" x14ac:dyDescent="0.4">
      <c r="A34" s="10"/>
      <c r="B34" s="10"/>
      <c r="C34" s="10"/>
      <c r="D34" s="10"/>
      <c r="E34" s="10"/>
    </row>
  </sheetData>
  <mergeCells count="3">
    <mergeCell ref="A1:E1"/>
    <mergeCell ref="A2:E2"/>
    <mergeCell ref="A32:E32"/>
  </mergeCells>
  <printOptions horizontalCentered="1"/>
  <pageMargins left="0.7" right="0.7" top="0.75" bottom="0.75" header="0.3" footer="0.3"/>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H58"/>
  <sheetViews>
    <sheetView zoomScaleNormal="100" zoomScaleSheetLayoutView="100" workbookViewId="0">
      <selection activeCell="B1" sqref="B1:D1"/>
    </sheetView>
  </sheetViews>
  <sheetFormatPr defaultColWidth="21.73046875" defaultRowHeight="13.9" x14ac:dyDescent="0.35"/>
  <cols>
    <col min="1" max="1" width="2.73046875" style="11" customWidth="1"/>
    <col min="2" max="2" width="10.59765625" style="11" customWidth="1"/>
    <col min="3" max="4" width="31.86328125" style="11" customWidth="1"/>
    <col min="5" max="16384" width="21.73046875" style="11"/>
  </cols>
  <sheetData>
    <row r="1" spans="2:5" ht="17.649999999999999" x14ac:dyDescent="0.35">
      <c r="B1" s="458" t="s">
        <v>27</v>
      </c>
      <c r="C1" s="458"/>
      <c r="D1" s="458"/>
      <c r="E1" s="29"/>
    </row>
    <row r="2" spans="2:5" ht="17.649999999999999" x14ac:dyDescent="0.35">
      <c r="B2" s="458" t="s">
        <v>28</v>
      </c>
      <c r="C2" s="458"/>
      <c r="D2" s="458"/>
      <c r="E2" s="29"/>
    </row>
    <row r="3" spans="2:5" ht="18" thickBot="1" x14ac:dyDescent="0.4">
      <c r="B3" s="108"/>
      <c r="C3" s="108"/>
      <c r="D3" s="108"/>
      <c r="E3" s="29"/>
    </row>
    <row r="4" spans="2:5" x14ac:dyDescent="0.35">
      <c r="B4" s="464"/>
      <c r="C4" s="466" t="s">
        <v>29</v>
      </c>
      <c r="D4" s="468" t="s">
        <v>30</v>
      </c>
    </row>
    <row r="5" spans="2:5" x14ac:dyDescent="0.35">
      <c r="B5" s="465"/>
      <c r="C5" s="467"/>
      <c r="D5" s="469"/>
    </row>
    <row r="6" spans="2:5" ht="14.25" thickBot="1" x14ac:dyDescent="0.4">
      <c r="B6" s="465"/>
      <c r="C6" s="467"/>
      <c r="D6" s="469"/>
    </row>
    <row r="7" spans="2:5" x14ac:dyDescent="0.35">
      <c r="B7" s="109">
        <v>1920</v>
      </c>
      <c r="C7" s="110">
        <v>35</v>
      </c>
      <c r="D7" s="111"/>
      <c r="E7" s="12"/>
    </row>
    <row r="8" spans="2:5" x14ac:dyDescent="0.35">
      <c r="B8" s="112">
        <v>1930</v>
      </c>
      <c r="C8" s="65">
        <v>40.9</v>
      </c>
      <c r="D8" s="113"/>
      <c r="E8" s="12"/>
    </row>
    <row r="9" spans="2:5" x14ac:dyDescent="0.35">
      <c r="B9" s="112">
        <v>1940</v>
      </c>
      <c r="C9" s="65">
        <v>36.9</v>
      </c>
      <c r="D9" s="113"/>
      <c r="E9" s="12"/>
    </row>
    <row r="10" spans="2:5" x14ac:dyDescent="0.35">
      <c r="B10" s="112">
        <v>1950</v>
      </c>
      <c r="C10" s="65">
        <v>61.8</v>
      </c>
      <c r="D10" s="113"/>
      <c r="E10" s="12"/>
    </row>
    <row r="11" spans="2:5" x14ac:dyDescent="0.35">
      <c r="B11" s="112">
        <v>1960</v>
      </c>
      <c r="C11" s="65">
        <v>78.3</v>
      </c>
      <c r="D11" s="113"/>
      <c r="E11" s="12"/>
    </row>
    <row r="12" spans="2:5" x14ac:dyDescent="0.35">
      <c r="B12" s="112">
        <v>1970</v>
      </c>
      <c r="C12" s="65">
        <v>90.5</v>
      </c>
      <c r="D12" s="113"/>
      <c r="E12" s="12"/>
    </row>
    <row r="13" spans="2:5" x14ac:dyDescent="0.35">
      <c r="B13" s="112">
        <v>1980</v>
      </c>
      <c r="C13" s="65">
        <v>92.9</v>
      </c>
      <c r="D13" s="113"/>
      <c r="E13" s="12"/>
    </row>
    <row r="14" spans="2:5" x14ac:dyDescent="0.35">
      <c r="B14" s="112">
        <v>1990</v>
      </c>
      <c r="C14" s="65">
        <v>94.8</v>
      </c>
      <c r="D14" s="113">
        <v>93.3</v>
      </c>
      <c r="E14" s="12"/>
    </row>
    <row r="15" spans="2:5" x14ac:dyDescent="0.35">
      <c r="B15" s="112">
        <v>2000</v>
      </c>
      <c r="C15" s="65">
        <v>97.6</v>
      </c>
      <c r="D15" s="113">
        <v>94.4</v>
      </c>
      <c r="E15" s="12"/>
    </row>
    <row r="16" spans="2:5" x14ac:dyDescent="0.35">
      <c r="B16" s="112">
        <v>2001</v>
      </c>
      <c r="C16" s="65">
        <v>96.9</v>
      </c>
      <c r="D16" s="113">
        <v>94.9</v>
      </c>
      <c r="E16" s="12"/>
    </row>
    <row r="17" spans="2:5" x14ac:dyDescent="0.35">
      <c r="B17" s="112">
        <v>2002</v>
      </c>
      <c r="C17" s="65">
        <v>96.6</v>
      </c>
      <c r="D17" s="113">
        <v>95.3</v>
      </c>
      <c r="E17" s="12"/>
    </row>
    <row r="18" spans="2:5" x14ac:dyDescent="0.35">
      <c r="B18" s="112">
        <v>2003</v>
      </c>
      <c r="C18" s="65">
        <v>96.2</v>
      </c>
      <c r="D18" s="113">
        <v>95.1</v>
      </c>
      <c r="E18" s="12"/>
    </row>
    <row r="19" spans="2:5" x14ac:dyDescent="0.35">
      <c r="B19" s="112">
        <v>2004</v>
      </c>
      <c r="C19" s="65">
        <v>95.7</v>
      </c>
      <c r="D19" s="113">
        <v>93.8</v>
      </c>
      <c r="E19" s="12"/>
    </row>
    <row r="20" spans="2:5" x14ac:dyDescent="0.35">
      <c r="B20" s="112">
        <v>2005</v>
      </c>
      <c r="C20" s="65">
        <v>94.8</v>
      </c>
      <c r="D20" s="113">
        <v>93.1</v>
      </c>
      <c r="E20" s="12"/>
    </row>
    <row r="21" spans="2:5" x14ac:dyDescent="0.35">
      <c r="B21" s="112">
        <v>2006</v>
      </c>
      <c r="C21" s="65">
        <v>94.1</v>
      </c>
      <c r="D21" s="113">
        <v>93.6</v>
      </c>
      <c r="E21" s="12"/>
    </row>
    <row r="22" spans="2:5" x14ac:dyDescent="0.35">
      <c r="B22" s="112">
        <v>2007</v>
      </c>
      <c r="C22" s="65">
        <v>94.6</v>
      </c>
      <c r="D22" s="113">
        <v>94.8</v>
      </c>
      <c r="E22" s="12"/>
    </row>
    <row r="23" spans="2:5" ht="15.4" x14ac:dyDescent="0.35">
      <c r="B23" s="114" t="s">
        <v>31</v>
      </c>
      <c r="C23" s="65">
        <v>98.2</v>
      </c>
      <c r="D23" s="113">
        <v>95.2</v>
      </c>
      <c r="E23" s="12"/>
    </row>
    <row r="24" spans="2:5" x14ac:dyDescent="0.35">
      <c r="B24" s="112">
        <v>2009</v>
      </c>
      <c r="C24" s="65">
        <v>97.7</v>
      </c>
      <c r="D24" s="113">
        <v>95.7</v>
      </c>
      <c r="E24" s="12"/>
    </row>
    <row r="25" spans="2:5" x14ac:dyDescent="0.35">
      <c r="B25" s="112">
        <v>2010</v>
      </c>
      <c r="C25" s="65">
        <v>97.5</v>
      </c>
      <c r="D25" s="113">
        <v>95.8</v>
      </c>
      <c r="E25" s="12"/>
    </row>
    <row r="26" spans="2:5" x14ac:dyDescent="0.35">
      <c r="B26" s="112">
        <v>2011</v>
      </c>
      <c r="C26" s="65">
        <f>100-2.6</f>
        <v>97.4</v>
      </c>
      <c r="D26" s="113">
        <v>95.7</v>
      </c>
      <c r="E26" s="12"/>
    </row>
    <row r="27" spans="2:5" x14ac:dyDescent="0.35">
      <c r="B27" s="112">
        <v>2012</v>
      </c>
      <c r="C27" s="65">
        <v>97.4</v>
      </c>
      <c r="D27" s="113">
        <v>95.9</v>
      </c>
      <c r="E27" s="12"/>
    </row>
    <row r="28" spans="2:5" x14ac:dyDescent="0.35">
      <c r="B28" s="112">
        <v>2013</v>
      </c>
      <c r="C28" s="65">
        <v>97.7</v>
      </c>
      <c r="D28" s="113">
        <v>95.9</v>
      </c>
      <c r="E28" s="12"/>
    </row>
    <row r="29" spans="2:5" x14ac:dyDescent="0.35">
      <c r="B29" s="112">
        <v>2014</v>
      </c>
      <c r="C29" s="65">
        <v>97.6</v>
      </c>
      <c r="D29" s="113">
        <v>96.1</v>
      </c>
      <c r="E29" s="12"/>
    </row>
    <row r="30" spans="2:5" x14ac:dyDescent="0.35">
      <c r="B30" s="115">
        <v>2015</v>
      </c>
      <c r="C30" s="65">
        <v>97.4</v>
      </c>
      <c r="D30" s="113">
        <v>96.3</v>
      </c>
    </row>
    <row r="31" spans="2:5" x14ac:dyDescent="0.35">
      <c r="B31" s="115">
        <v>2016</v>
      </c>
      <c r="C31" s="65">
        <v>97</v>
      </c>
      <c r="D31" s="113">
        <v>96.4</v>
      </c>
    </row>
    <row r="32" spans="2:5" x14ac:dyDescent="0.35">
      <c r="B32" s="115">
        <v>2017</v>
      </c>
      <c r="C32" s="65">
        <v>98.5</v>
      </c>
      <c r="D32" s="113">
        <v>96.1</v>
      </c>
    </row>
    <row r="33" spans="2:8" x14ac:dyDescent="0.35">
      <c r="B33" s="115">
        <v>2018</v>
      </c>
      <c r="C33" s="65">
        <v>98.5</v>
      </c>
      <c r="D33" s="113">
        <v>96.1</v>
      </c>
    </row>
    <row r="34" spans="2:8" x14ac:dyDescent="0.35">
      <c r="B34" s="115">
        <v>2019</v>
      </c>
      <c r="C34" s="65">
        <v>99</v>
      </c>
      <c r="D34" s="113">
        <v>96.1</v>
      </c>
    </row>
    <row r="35" spans="2:8" ht="15.4" x14ac:dyDescent="0.35">
      <c r="B35" s="115">
        <v>2020</v>
      </c>
      <c r="C35" s="65" t="s">
        <v>32</v>
      </c>
      <c r="D35" s="113">
        <v>97.4</v>
      </c>
    </row>
    <row r="36" spans="2:8" x14ac:dyDescent="0.35">
      <c r="B36" s="115">
        <v>2021</v>
      </c>
      <c r="C36" s="152">
        <v>99.1</v>
      </c>
      <c r="D36" s="113">
        <v>97</v>
      </c>
    </row>
    <row r="37" spans="2:8" ht="15.75" thickBot="1" x14ac:dyDescent="0.4">
      <c r="B37" s="116">
        <v>2022</v>
      </c>
      <c r="C37" s="117" t="s">
        <v>33</v>
      </c>
      <c r="D37" s="118">
        <v>96.8</v>
      </c>
    </row>
    <row r="38" spans="2:8" x14ac:dyDescent="0.35">
      <c r="B38" s="119"/>
      <c r="C38" s="120"/>
      <c r="D38" s="121"/>
      <c r="E38" s="7"/>
      <c r="F38" s="7"/>
      <c r="G38" s="7"/>
      <c r="H38" s="7"/>
    </row>
    <row r="39" spans="2:8" x14ac:dyDescent="0.35">
      <c r="B39" s="7"/>
      <c r="C39" s="7"/>
      <c r="D39" s="7"/>
      <c r="E39" s="7"/>
      <c r="F39" s="7"/>
      <c r="G39" s="7"/>
      <c r="H39" s="7"/>
    </row>
    <row r="40" spans="2:8" x14ac:dyDescent="0.35">
      <c r="B40" s="7"/>
      <c r="C40" s="7"/>
      <c r="D40" s="7"/>
      <c r="E40" s="7"/>
      <c r="F40" s="7"/>
      <c r="G40" s="7"/>
      <c r="H40" s="7"/>
    </row>
    <row r="41" spans="2:8" x14ac:dyDescent="0.35">
      <c r="B41" s="7"/>
      <c r="C41" s="7"/>
      <c r="D41" s="7"/>
    </row>
    <row r="42" spans="2:8" x14ac:dyDescent="0.35">
      <c r="B42" s="7"/>
      <c r="C42" s="7"/>
      <c r="D42" s="7"/>
    </row>
    <row r="56" spans="2:4" x14ac:dyDescent="0.35">
      <c r="B56" s="13"/>
    </row>
    <row r="57" spans="2:4" x14ac:dyDescent="0.35">
      <c r="B57" s="13"/>
    </row>
    <row r="58" spans="2:4" x14ac:dyDescent="0.35">
      <c r="B58" s="463"/>
      <c r="C58" s="463"/>
      <c r="D58" s="463"/>
    </row>
  </sheetData>
  <mergeCells count="6">
    <mergeCell ref="B58:D58"/>
    <mergeCell ref="B1:D1"/>
    <mergeCell ref="B2:D2"/>
    <mergeCell ref="B4:B6"/>
    <mergeCell ref="C4:C6"/>
    <mergeCell ref="D4:D6"/>
  </mergeCells>
  <printOptions horizontalCentered="1"/>
  <pageMargins left="0.7" right="0.7" top="0.75" bottom="0.75" header="0.3" footer="0.3"/>
  <pageSetup orientation="portrait" r:id="rId1"/>
  <headerFooter alignWithMargins="0"/>
  <ignoredErrors>
    <ignoredError sqref="B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B6"/>
  <sheetViews>
    <sheetView zoomScale="160" zoomScaleNormal="160" workbookViewId="0"/>
  </sheetViews>
  <sheetFormatPr defaultRowHeight="12.75" x14ac:dyDescent="0.35"/>
  <cols>
    <col min="1" max="1" width="3.3984375" customWidth="1"/>
    <col min="2" max="2" width="82.265625" customWidth="1"/>
  </cols>
  <sheetData>
    <row r="2" spans="1:2" ht="39.4" x14ac:dyDescent="0.35">
      <c r="A2" s="291">
        <v>1</v>
      </c>
      <c r="B2" s="252" t="s">
        <v>263</v>
      </c>
    </row>
    <row r="3" spans="1:2" ht="26.25" x14ac:dyDescent="0.35">
      <c r="A3" s="291">
        <v>2</v>
      </c>
      <c r="B3" s="252" t="s">
        <v>262</v>
      </c>
    </row>
    <row r="4" spans="1:2" ht="118.15" x14ac:dyDescent="0.35">
      <c r="A4" s="291">
        <v>3</v>
      </c>
      <c r="B4" s="253" t="s">
        <v>34</v>
      </c>
    </row>
    <row r="5" spans="1:2" ht="15.4" x14ac:dyDescent="0.35">
      <c r="A5" s="291">
        <v>4</v>
      </c>
      <c r="B5" s="253" t="s">
        <v>35</v>
      </c>
    </row>
    <row r="6" spans="1:2" ht="18" customHeight="1" x14ac:dyDescent="0.35">
      <c r="A6" s="291">
        <v>5</v>
      </c>
      <c r="B6" s="252" t="s">
        <v>250</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J31"/>
  <sheetViews>
    <sheetView zoomScale="130" zoomScaleNormal="130" zoomScaleSheetLayoutView="100" workbookViewId="0">
      <selection sqref="A1:J1"/>
    </sheetView>
  </sheetViews>
  <sheetFormatPr defaultColWidth="9.1328125" defaultRowHeight="13.9" x14ac:dyDescent="0.4"/>
  <cols>
    <col min="1" max="1" width="22.73046875" style="3" customWidth="1"/>
    <col min="2" max="3" width="10.73046875" style="3" hidden="1" customWidth="1"/>
    <col min="4" max="5" width="11.3984375" style="3" hidden="1" customWidth="1"/>
    <col min="6" max="9" width="11.3984375" style="3" customWidth="1"/>
    <col min="10" max="16384" width="9.1328125" style="3"/>
  </cols>
  <sheetData>
    <row r="1" spans="1:10" ht="18.75" customHeight="1" x14ac:dyDescent="0.45">
      <c r="A1" s="459" t="s">
        <v>36</v>
      </c>
      <c r="B1" s="459"/>
      <c r="C1" s="459"/>
      <c r="D1" s="459"/>
      <c r="E1" s="459"/>
      <c r="F1" s="459"/>
      <c r="G1" s="459"/>
      <c r="H1" s="459"/>
      <c r="I1" s="459"/>
      <c r="J1" s="459"/>
    </row>
    <row r="2" spans="1:10" ht="18.75" customHeight="1" x14ac:dyDescent="0.45">
      <c r="A2" s="459" t="s">
        <v>37</v>
      </c>
      <c r="B2" s="459"/>
      <c r="C2" s="459"/>
      <c r="D2" s="459"/>
      <c r="E2" s="459"/>
      <c r="F2" s="459"/>
      <c r="G2" s="459"/>
      <c r="H2" s="459"/>
      <c r="I2" s="459"/>
      <c r="J2" s="459"/>
    </row>
    <row r="3" spans="1:10" ht="18.75" customHeight="1" x14ac:dyDescent="0.45">
      <c r="A3" s="459" t="s">
        <v>38</v>
      </c>
      <c r="B3" s="459"/>
      <c r="C3" s="459"/>
      <c r="D3" s="459"/>
      <c r="E3" s="459"/>
      <c r="F3" s="459"/>
      <c r="G3" s="459"/>
      <c r="H3" s="459"/>
      <c r="I3" s="459"/>
      <c r="J3" s="459"/>
    </row>
    <row r="4" spans="1:10" ht="15.75" customHeight="1" thickBot="1" x14ac:dyDescent="0.45">
      <c r="A4" s="470"/>
      <c r="B4" s="470"/>
      <c r="C4" s="470"/>
      <c r="D4" s="31"/>
      <c r="E4" s="31"/>
      <c r="F4" s="31"/>
      <c r="G4" s="31"/>
      <c r="H4" s="31"/>
      <c r="I4" s="31"/>
      <c r="J4" s="31"/>
    </row>
    <row r="5" spans="1:10" x14ac:dyDescent="0.4">
      <c r="A5" s="122" t="s">
        <v>39</v>
      </c>
      <c r="B5" s="123">
        <v>2013</v>
      </c>
      <c r="C5" s="123">
        <v>2014</v>
      </c>
      <c r="D5" s="123">
        <v>2015</v>
      </c>
      <c r="E5" s="123">
        <v>2016</v>
      </c>
      <c r="F5" s="123">
        <v>2018</v>
      </c>
      <c r="G5" s="123">
        <v>2019</v>
      </c>
      <c r="H5" s="123">
        <v>2020</v>
      </c>
      <c r="I5" s="307">
        <v>2021</v>
      </c>
      <c r="J5" s="124">
        <v>2022</v>
      </c>
    </row>
    <row r="6" spans="1:10" x14ac:dyDescent="0.4">
      <c r="A6" s="61" t="s">
        <v>40</v>
      </c>
      <c r="B6" s="125"/>
      <c r="C6" s="125"/>
      <c r="D6" s="125"/>
      <c r="E6" s="125"/>
      <c r="F6" s="125"/>
      <c r="G6" s="125"/>
      <c r="H6" s="125"/>
      <c r="I6" s="125"/>
      <c r="J6" s="126"/>
    </row>
    <row r="7" spans="1:10" x14ac:dyDescent="0.4">
      <c r="A7" s="127" t="s">
        <v>41</v>
      </c>
      <c r="B7" s="77">
        <v>94</v>
      </c>
      <c r="C7" s="77">
        <v>94.2</v>
      </c>
      <c r="D7" s="77">
        <v>94.6</v>
      </c>
      <c r="E7" s="77">
        <v>94.6</v>
      </c>
      <c r="F7" s="77">
        <v>94.3</v>
      </c>
      <c r="G7" s="77">
        <v>94.3</v>
      </c>
      <c r="H7" s="77">
        <v>96.236666666666665</v>
      </c>
      <c r="I7" s="308">
        <v>95.8</v>
      </c>
      <c r="J7" s="310">
        <v>95.9</v>
      </c>
    </row>
    <row r="8" spans="1:10" x14ac:dyDescent="0.4">
      <c r="A8" s="128" t="s">
        <v>42</v>
      </c>
      <c r="B8" s="77">
        <v>96.693333333333328</v>
      </c>
      <c r="C8" s="77">
        <v>96.79</v>
      </c>
      <c r="D8" s="77">
        <v>96.9</v>
      </c>
      <c r="E8" s="77">
        <v>97</v>
      </c>
      <c r="F8" s="77">
        <v>96.7</v>
      </c>
      <c r="G8" s="77">
        <v>96.7</v>
      </c>
      <c r="H8" s="77">
        <v>97.896666666666661</v>
      </c>
      <c r="I8" s="308">
        <v>97.5</v>
      </c>
      <c r="J8" s="310">
        <v>97.2</v>
      </c>
    </row>
    <row r="9" spans="1:10" x14ac:dyDescent="0.4">
      <c r="A9" s="128" t="s">
        <v>43</v>
      </c>
      <c r="B9" s="77">
        <v>96.75</v>
      </c>
      <c r="C9" s="77">
        <v>97.083333333333329</v>
      </c>
      <c r="D9" s="77">
        <v>97.4</v>
      </c>
      <c r="E9" s="77">
        <v>97.3</v>
      </c>
      <c r="F9" s="77">
        <v>97.3</v>
      </c>
      <c r="G9" s="77">
        <v>97.1</v>
      </c>
      <c r="H9" s="77">
        <v>97.926666666666662</v>
      </c>
      <c r="I9" s="308">
        <v>97.7</v>
      </c>
      <c r="J9" s="310">
        <v>97.4</v>
      </c>
    </row>
    <row r="10" spans="1:10" x14ac:dyDescent="0.4">
      <c r="A10" s="129" t="s">
        <v>44</v>
      </c>
      <c r="B10" s="74">
        <v>95.763333333333321</v>
      </c>
      <c r="C10" s="74">
        <v>96.39</v>
      </c>
      <c r="D10" s="74">
        <v>96.9</v>
      </c>
      <c r="E10" s="74">
        <v>96.2</v>
      </c>
      <c r="F10" s="74">
        <v>96.5</v>
      </c>
      <c r="G10" s="74">
        <v>96.3</v>
      </c>
      <c r="H10" s="74">
        <v>97.286666666666676</v>
      </c>
      <c r="I10" s="309">
        <v>97</v>
      </c>
      <c r="J10" s="311">
        <v>97.2</v>
      </c>
    </row>
    <row r="11" spans="1:10" x14ac:dyDescent="0.4">
      <c r="A11" s="61" t="s">
        <v>45</v>
      </c>
      <c r="B11" s="77"/>
      <c r="C11" s="77"/>
      <c r="D11" s="77"/>
      <c r="E11" s="77"/>
      <c r="F11" s="77"/>
      <c r="G11" s="77"/>
      <c r="H11" s="77"/>
      <c r="I11" s="77"/>
      <c r="J11" s="78"/>
    </row>
    <row r="12" spans="1:10" x14ac:dyDescent="0.4">
      <c r="A12" s="131" t="s">
        <v>46</v>
      </c>
      <c r="B12" s="77">
        <v>93.8</v>
      </c>
      <c r="C12" s="77">
        <v>94.59333333333332</v>
      </c>
      <c r="D12" s="77">
        <v>95.5</v>
      </c>
      <c r="E12" s="77">
        <v>95</v>
      </c>
      <c r="F12" s="77">
        <v>95.9</v>
      </c>
      <c r="G12" s="77">
        <v>95.5</v>
      </c>
      <c r="H12" s="77">
        <v>97.5</v>
      </c>
      <c r="I12" s="77">
        <v>96.6</v>
      </c>
      <c r="J12" s="78">
        <v>96.9</v>
      </c>
    </row>
    <row r="13" spans="1:10" x14ac:dyDescent="0.4">
      <c r="A13" s="131" t="s">
        <v>47</v>
      </c>
      <c r="B13" s="77">
        <v>95.589999999999989</v>
      </c>
      <c r="C13" s="77">
        <v>95.88666666666667</v>
      </c>
      <c r="D13" s="77">
        <v>96.2</v>
      </c>
      <c r="E13" s="77">
        <v>96.3</v>
      </c>
      <c r="F13" s="77">
        <v>96.1</v>
      </c>
      <c r="G13" s="77">
        <v>96.2</v>
      </c>
      <c r="H13" s="77">
        <v>97.4</v>
      </c>
      <c r="I13" s="77">
        <v>97.2</v>
      </c>
      <c r="J13" s="78">
        <v>96.9</v>
      </c>
    </row>
    <row r="14" spans="1:10" x14ac:dyDescent="0.4">
      <c r="A14" s="131" t="s">
        <v>48</v>
      </c>
      <c r="B14" s="77">
        <v>96.55</v>
      </c>
      <c r="C14" s="77">
        <v>96.543333333333337</v>
      </c>
      <c r="D14" s="77">
        <v>96.9</v>
      </c>
      <c r="E14" s="77">
        <v>96.8</v>
      </c>
      <c r="F14" s="77">
        <v>96.4</v>
      </c>
      <c r="G14" s="77">
        <v>95.6</v>
      </c>
      <c r="H14" s="77">
        <v>97.3</v>
      </c>
      <c r="I14" s="77">
        <v>97</v>
      </c>
      <c r="J14" s="78">
        <v>96.2</v>
      </c>
    </row>
    <row r="15" spans="1:10" x14ac:dyDescent="0.4">
      <c r="A15" s="131" t="s">
        <v>49</v>
      </c>
      <c r="B15" s="77">
        <v>96.356666666666669</v>
      </c>
      <c r="C15" s="77">
        <v>96.36333333333333</v>
      </c>
      <c r="D15" s="77">
        <v>96.7</v>
      </c>
      <c r="E15" s="77">
        <v>96.7</v>
      </c>
      <c r="F15" s="77">
        <v>96.3</v>
      </c>
      <c r="G15" s="77">
        <v>95.9</v>
      </c>
      <c r="H15" s="77">
        <v>97.5</v>
      </c>
      <c r="I15" s="77">
        <v>96.9</v>
      </c>
      <c r="J15" s="78">
        <v>96.8</v>
      </c>
    </row>
    <row r="16" spans="1:10" x14ac:dyDescent="0.4">
      <c r="A16" s="131" t="s">
        <v>50</v>
      </c>
      <c r="B16" s="77">
        <v>97.063333333333333</v>
      </c>
      <c r="C16" s="77">
        <v>97.086666666666659</v>
      </c>
      <c r="D16" s="77">
        <v>97.1</v>
      </c>
      <c r="E16" s="77">
        <v>96.9</v>
      </c>
      <c r="F16" s="77">
        <v>96.5</v>
      </c>
      <c r="G16" s="77">
        <v>96.5</v>
      </c>
      <c r="H16" s="77">
        <v>97.4</v>
      </c>
      <c r="I16" s="77">
        <v>96.9</v>
      </c>
      <c r="J16" s="78">
        <v>97.2</v>
      </c>
    </row>
    <row r="17" spans="1:10" x14ac:dyDescent="0.4">
      <c r="A17" s="132" t="s">
        <v>51</v>
      </c>
      <c r="B17" s="74">
        <v>96.600000000000009</v>
      </c>
      <c r="C17" s="74">
        <v>96.553333333333342</v>
      </c>
      <c r="D17" s="74">
        <v>96.2</v>
      </c>
      <c r="E17" s="74">
        <v>96.4</v>
      </c>
      <c r="F17" s="74">
        <v>95.9</v>
      </c>
      <c r="G17" s="74">
        <v>95.8</v>
      </c>
      <c r="H17" s="74">
        <v>97.3</v>
      </c>
      <c r="I17" s="74">
        <v>96.7</v>
      </c>
      <c r="J17" s="130">
        <v>96.8</v>
      </c>
    </row>
    <row r="18" spans="1:10" x14ac:dyDescent="0.4">
      <c r="A18" s="61" t="s">
        <v>52</v>
      </c>
      <c r="B18" s="77"/>
      <c r="C18" s="77"/>
      <c r="D18" s="77"/>
      <c r="E18" s="77"/>
      <c r="F18" s="77"/>
      <c r="G18" s="77"/>
      <c r="H18" s="77"/>
      <c r="I18" s="77"/>
      <c r="J18" s="78"/>
    </row>
    <row r="19" spans="1:10" x14ac:dyDescent="0.4">
      <c r="A19" s="133" t="s">
        <v>53</v>
      </c>
      <c r="B19" s="77">
        <v>96.4</v>
      </c>
      <c r="C19" s="77">
        <v>96.55</v>
      </c>
      <c r="D19" s="77">
        <v>96.8</v>
      </c>
      <c r="E19" s="77">
        <v>96.7</v>
      </c>
      <c r="F19" s="77">
        <v>96.5</v>
      </c>
      <c r="G19" s="77">
        <v>96.4</v>
      </c>
      <c r="H19" s="77">
        <v>97.6</v>
      </c>
      <c r="I19" s="77">
        <v>97.2</v>
      </c>
      <c r="J19" s="78">
        <v>97</v>
      </c>
    </row>
    <row r="20" spans="1:10" x14ac:dyDescent="0.4">
      <c r="A20" s="133" t="s">
        <v>54</v>
      </c>
      <c r="B20" s="77">
        <v>93</v>
      </c>
      <c r="C20" s="77">
        <v>93.726666666666674</v>
      </c>
      <c r="D20" s="77">
        <v>94.1</v>
      </c>
      <c r="E20" s="77">
        <v>94.7</v>
      </c>
      <c r="F20" s="77">
        <v>94.2</v>
      </c>
      <c r="G20" s="77">
        <v>94.7</v>
      </c>
      <c r="H20" s="77">
        <v>96.5</v>
      </c>
      <c r="I20" s="77">
        <v>96.2</v>
      </c>
      <c r="J20" s="78">
        <v>96.1</v>
      </c>
    </row>
    <row r="21" spans="1:10" x14ac:dyDescent="0.4">
      <c r="A21" s="134" t="s">
        <v>55</v>
      </c>
      <c r="B21" s="74">
        <v>93.1</v>
      </c>
      <c r="C21" s="74">
        <v>93.536666666666676</v>
      </c>
      <c r="D21" s="135">
        <v>94.7</v>
      </c>
      <c r="E21" s="135">
        <v>94.7</v>
      </c>
      <c r="F21" s="135">
        <v>94.4</v>
      </c>
      <c r="G21" s="135">
        <v>94.2</v>
      </c>
      <c r="H21" s="135">
        <v>96.3</v>
      </c>
      <c r="I21" s="135">
        <v>95.6</v>
      </c>
      <c r="J21" s="136">
        <v>95.6</v>
      </c>
    </row>
    <row r="22" spans="1:10" ht="14.25" thickBot="1" x14ac:dyDescent="0.45">
      <c r="A22" s="137" t="s">
        <v>56</v>
      </c>
      <c r="B22" s="138">
        <v>95.9</v>
      </c>
      <c r="C22" s="138">
        <v>96.12</v>
      </c>
      <c r="D22" s="138">
        <v>96.3</v>
      </c>
      <c r="E22" s="138">
        <v>96.4</v>
      </c>
      <c r="F22" s="138">
        <v>96.1</v>
      </c>
      <c r="G22" s="138">
        <v>96.1</v>
      </c>
      <c r="H22" s="138">
        <v>97.4</v>
      </c>
      <c r="I22" s="138">
        <v>97</v>
      </c>
      <c r="J22" s="139">
        <v>96.8</v>
      </c>
    </row>
    <row r="23" spans="1:10" x14ac:dyDescent="0.4">
      <c r="A23" s="140"/>
      <c r="B23" s="70"/>
      <c r="C23" s="70"/>
      <c r="D23" s="70"/>
      <c r="E23" s="70"/>
      <c r="F23" s="70"/>
      <c r="G23" s="70"/>
      <c r="H23" s="70"/>
      <c r="I23" s="31"/>
    </row>
    <row r="24" spans="1:10" ht="27" customHeight="1" x14ac:dyDescent="0.4">
      <c r="A24" s="461" t="s">
        <v>251</v>
      </c>
      <c r="B24" s="461"/>
      <c r="C24" s="461"/>
      <c r="D24" s="461"/>
      <c r="E24" s="461"/>
      <c r="F24" s="461"/>
      <c r="G24" s="461"/>
      <c r="H24" s="461"/>
      <c r="I24" s="461"/>
    </row>
    <row r="25" spans="1:10" ht="15" customHeight="1" x14ac:dyDescent="0.4">
      <c r="A25" s="461" t="s">
        <v>57</v>
      </c>
      <c r="B25" s="461"/>
      <c r="C25" s="461"/>
      <c r="D25" s="461"/>
      <c r="E25" s="461"/>
      <c r="F25" s="461"/>
      <c r="G25" s="461"/>
      <c r="H25" s="461"/>
      <c r="I25" s="461"/>
    </row>
    <row r="29" spans="1:10" ht="15" customHeight="1" x14ac:dyDescent="0.4">
      <c r="B29" s="8"/>
      <c r="C29" s="8"/>
      <c r="D29" s="8"/>
      <c r="E29" s="8"/>
      <c r="F29" s="8"/>
      <c r="G29" s="8"/>
      <c r="H29" s="8"/>
      <c r="I29" s="8"/>
    </row>
    <row r="30" spans="1:10" x14ac:dyDescent="0.4">
      <c r="A30" s="8"/>
      <c r="B30" s="8"/>
      <c r="C30" s="8"/>
      <c r="D30" s="8"/>
      <c r="E30" s="8"/>
      <c r="F30" s="8"/>
      <c r="G30" s="8"/>
      <c r="H30" s="8"/>
      <c r="I30" s="8"/>
    </row>
    <row r="31" spans="1:10" x14ac:dyDescent="0.4">
      <c r="A31" s="8"/>
      <c r="B31" s="8"/>
      <c r="C31" s="8"/>
      <c r="D31" s="8"/>
      <c r="E31" s="8"/>
      <c r="F31" s="8"/>
      <c r="G31" s="8"/>
      <c r="H31" s="8"/>
      <c r="I31" s="8"/>
    </row>
  </sheetData>
  <mergeCells count="6">
    <mergeCell ref="A25:I25"/>
    <mergeCell ref="A4:C4"/>
    <mergeCell ref="A24:I24"/>
    <mergeCell ref="A1:J1"/>
    <mergeCell ref="A2:J2"/>
    <mergeCell ref="A3:J3"/>
  </mergeCells>
  <printOptions horizontalCentered="1"/>
  <pageMargins left="0.7" right="0.7" top="0.75" bottom="0.75" header="0.3" footer="0.3"/>
  <pageSetup orientation="portrait" r:id="rId1"/>
  <headerFooter alignWithMargins="0"/>
  <ignoredErrors>
    <ignoredError sqref="A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K63"/>
  <sheetViews>
    <sheetView zoomScaleNormal="100" zoomScaleSheetLayoutView="100" zoomScalePageLayoutView="30" workbookViewId="0">
      <selection activeCell="A62" sqref="A62:XFD62"/>
    </sheetView>
  </sheetViews>
  <sheetFormatPr defaultColWidth="9.59765625" defaultRowHeight="13.9" x14ac:dyDescent="0.35"/>
  <cols>
    <col min="1" max="1" width="23.59765625" style="11" customWidth="1"/>
    <col min="2" max="5" width="15.1328125" style="11" hidden="1" customWidth="1"/>
    <col min="6" max="11" width="15.1328125" style="11" customWidth="1"/>
    <col min="12" max="16384" width="9.59765625" style="11"/>
  </cols>
  <sheetData>
    <row r="1" spans="1:11" ht="18.75" customHeight="1" x14ac:dyDescent="0.35">
      <c r="A1" s="473" t="s">
        <v>58</v>
      </c>
      <c r="B1" s="473"/>
      <c r="C1" s="473"/>
      <c r="D1" s="473"/>
      <c r="E1" s="473"/>
      <c r="F1" s="473"/>
      <c r="G1" s="473"/>
      <c r="H1" s="473"/>
      <c r="I1" s="473"/>
      <c r="J1" s="473"/>
      <c r="K1" s="473"/>
    </row>
    <row r="2" spans="1:11" ht="18.75" customHeight="1" x14ac:dyDescent="0.35">
      <c r="A2" s="458" t="s">
        <v>277</v>
      </c>
      <c r="B2" s="458"/>
      <c r="C2" s="458"/>
      <c r="D2" s="458"/>
      <c r="E2" s="458"/>
      <c r="F2" s="458"/>
      <c r="G2" s="458"/>
      <c r="H2" s="458"/>
      <c r="I2" s="458"/>
      <c r="J2" s="458"/>
      <c r="K2" s="458"/>
    </row>
    <row r="3" spans="1:11" ht="18.75" customHeight="1" x14ac:dyDescent="0.35">
      <c r="A3" s="458" t="s">
        <v>59</v>
      </c>
      <c r="B3" s="458"/>
      <c r="C3" s="458"/>
      <c r="D3" s="458"/>
      <c r="E3" s="458"/>
      <c r="F3" s="458"/>
      <c r="G3" s="458"/>
      <c r="H3" s="458"/>
      <c r="I3" s="458"/>
      <c r="J3" s="458"/>
      <c r="K3" s="458"/>
    </row>
    <row r="4" spans="1:11" ht="15.75" customHeight="1" thickBot="1" x14ac:dyDescent="0.4">
      <c r="A4" s="141"/>
      <c r="B4" s="141"/>
      <c r="C4" s="141"/>
      <c r="D4" s="141"/>
      <c r="E4" s="141"/>
      <c r="F4" s="141"/>
      <c r="G4" s="141"/>
      <c r="H4" s="141"/>
      <c r="I4" s="141"/>
      <c r="J4" s="141"/>
      <c r="K4" s="141"/>
    </row>
    <row r="5" spans="1:11" ht="14.25" thickBot="1" x14ac:dyDescent="0.4">
      <c r="A5" s="142"/>
      <c r="B5" s="143">
        <v>2011</v>
      </c>
      <c r="C5" s="144">
        <v>2012</v>
      </c>
      <c r="D5" s="144">
        <v>2013</v>
      </c>
      <c r="E5" s="145">
        <v>2014</v>
      </c>
      <c r="F5" s="145">
        <v>2015</v>
      </c>
      <c r="G5" s="146">
        <v>2016</v>
      </c>
      <c r="H5" s="145">
        <v>2017</v>
      </c>
      <c r="I5" s="269">
        <v>2018</v>
      </c>
      <c r="J5" s="147">
        <v>2019</v>
      </c>
      <c r="K5" s="404">
        <v>2021</v>
      </c>
    </row>
    <row r="6" spans="1:11" x14ac:dyDescent="0.35">
      <c r="A6" s="148" t="s">
        <v>60</v>
      </c>
      <c r="B6" s="149">
        <v>97.2</v>
      </c>
      <c r="C6" s="150">
        <v>97.3</v>
      </c>
      <c r="D6" s="150">
        <v>97.399999999999991</v>
      </c>
      <c r="E6" s="151">
        <v>97.4</v>
      </c>
      <c r="F6" s="151">
        <v>97.2</v>
      </c>
      <c r="G6" s="152">
        <v>96.9</v>
      </c>
      <c r="H6" s="152">
        <v>98.4</v>
      </c>
      <c r="I6" s="152">
        <v>98</v>
      </c>
      <c r="J6" s="152">
        <v>98.6</v>
      </c>
      <c r="K6" s="153">
        <v>98.9</v>
      </c>
    </row>
    <row r="7" spans="1:11" x14ac:dyDescent="0.35">
      <c r="A7" s="148" t="s">
        <v>61</v>
      </c>
      <c r="B7" s="149">
        <v>98.1</v>
      </c>
      <c r="C7" s="150">
        <v>97.7</v>
      </c>
      <c r="D7" s="150">
        <v>98</v>
      </c>
      <c r="E7" s="151">
        <v>98.1</v>
      </c>
      <c r="F7" s="151">
        <v>97.3</v>
      </c>
      <c r="G7" s="152">
        <v>97.5</v>
      </c>
      <c r="H7" s="152">
        <v>98.9</v>
      </c>
      <c r="I7" s="152">
        <v>98.7</v>
      </c>
      <c r="J7" s="152">
        <v>98.6</v>
      </c>
      <c r="K7" s="153">
        <v>99</v>
      </c>
    </row>
    <row r="8" spans="1:11" x14ac:dyDescent="0.35">
      <c r="A8" s="148" t="s">
        <v>62</v>
      </c>
      <c r="B8" s="149">
        <v>97</v>
      </c>
      <c r="C8" s="150">
        <v>97.2</v>
      </c>
      <c r="D8" s="150">
        <v>97.3</v>
      </c>
      <c r="E8" s="151">
        <v>97.5</v>
      </c>
      <c r="F8" s="151">
        <v>97.4</v>
      </c>
      <c r="G8" s="152">
        <v>96.4</v>
      </c>
      <c r="H8" s="152">
        <v>98.1</v>
      </c>
      <c r="I8" s="152">
        <v>98.4</v>
      </c>
      <c r="J8" s="152">
        <v>98.8</v>
      </c>
      <c r="K8" s="153">
        <v>98.9</v>
      </c>
    </row>
    <row r="9" spans="1:11" x14ac:dyDescent="0.35">
      <c r="A9" s="148" t="s">
        <v>63</v>
      </c>
      <c r="B9" s="149">
        <v>96.6</v>
      </c>
      <c r="C9" s="150">
        <v>96.2</v>
      </c>
      <c r="D9" s="150">
        <v>97.2</v>
      </c>
      <c r="E9" s="151">
        <v>97.3</v>
      </c>
      <c r="F9" s="151">
        <v>96.4</v>
      </c>
      <c r="G9" s="152">
        <v>96.3</v>
      </c>
      <c r="H9" s="152">
        <v>97.8</v>
      </c>
      <c r="I9" s="152">
        <v>98</v>
      </c>
      <c r="J9" s="152">
        <v>98.6</v>
      </c>
      <c r="K9" s="153">
        <v>99</v>
      </c>
    </row>
    <row r="10" spans="1:11" x14ac:dyDescent="0.35">
      <c r="A10" s="154" t="s">
        <v>64</v>
      </c>
      <c r="B10" s="155">
        <v>97.9</v>
      </c>
      <c r="C10" s="156">
        <v>97.9</v>
      </c>
      <c r="D10" s="156">
        <v>98</v>
      </c>
      <c r="E10" s="157">
        <v>97.9</v>
      </c>
      <c r="F10" s="157">
        <v>97.8</v>
      </c>
      <c r="G10" s="158">
        <v>97.4</v>
      </c>
      <c r="H10" s="158">
        <v>98.8</v>
      </c>
      <c r="I10" s="158">
        <v>98.8</v>
      </c>
      <c r="J10" s="158">
        <v>99.1</v>
      </c>
      <c r="K10" s="159">
        <v>99.1</v>
      </c>
    </row>
    <row r="11" spans="1:11" x14ac:dyDescent="0.35">
      <c r="A11" s="148" t="s">
        <v>65</v>
      </c>
      <c r="B11" s="149">
        <v>97.5</v>
      </c>
      <c r="C11" s="150">
        <v>97.7</v>
      </c>
      <c r="D11" s="150">
        <v>97.7</v>
      </c>
      <c r="E11" s="151">
        <v>97.9</v>
      </c>
      <c r="F11" s="151">
        <v>97.9</v>
      </c>
      <c r="G11" s="152">
        <v>96.9</v>
      </c>
      <c r="H11" s="152">
        <v>98.7</v>
      </c>
      <c r="I11" s="152">
        <v>98.6</v>
      </c>
      <c r="J11" s="152">
        <v>99.2</v>
      </c>
      <c r="K11" s="153">
        <v>99.2</v>
      </c>
    </row>
    <row r="12" spans="1:11" x14ac:dyDescent="0.35">
      <c r="A12" s="148" t="s">
        <v>66</v>
      </c>
      <c r="B12" s="149">
        <v>98.5</v>
      </c>
      <c r="C12" s="150">
        <v>98.5</v>
      </c>
      <c r="D12" s="150">
        <v>98.6</v>
      </c>
      <c r="E12" s="151">
        <v>98.5</v>
      </c>
      <c r="F12" s="151">
        <v>98.5</v>
      </c>
      <c r="G12" s="152">
        <v>97.9</v>
      </c>
      <c r="H12" s="152">
        <v>98.9</v>
      </c>
      <c r="I12" s="152">
        <v>98.9</v>
      </c>
      <c r="J12" s="152">
        <v>99.2</v>
      </c>
      <c r="K12" s="153">
        <v>99.2</v>
      </c>
    </row>
    <row r="13" spans="1:11" x14ac:dyDescent="0.35">
      <c r="A13" s="148" t="s">
        <v>67</v>
      </c>
      <c r="B13" s="149">
        <v>98.2</v>
      </c>
      <c r="C13" s="150">
        <v>97.8</v>
      </c>
      <c r="D13" s="150">
        <v>98.1</v>
      </c>
      <c r="E13" s="151">
        <v>97.9</v>
      </c>
      <c r="F13" s="151">
        <v>98.3</v>
      </c>
      <c r="G13" s="152">
        <v>97.4</v>
      </c>
      <c r="H13" s="152">
        <v>98.2</v>
      </c>
      <c r="I13" s="152">
        <v>99.2</v>
      </c>
      <c r="J13" s="152">
        <v>99.5</v>
      </c>
      <c r="K13" s="153">
        <v>99.3</v>
      </c>
    </row>
    <row r="14" spans="1:11" x14ac:dyDescent="0.35">
      <c r="A14" s="148" t="s">
        <v>68</v>
      </c>
      <c r="B14" s="149">
        <v>96.7</v>
      </c>
      <c r="C14" s="150">
        <v>97</v>
      </c>
      <c r="D14" s="150">
        <v>97.2</v>
      </c>
      <c r="E14" s="151">
        <v>97.6</v>
      </c>
      <c r="F14" s="151">
        <v>97.2</v>
      </c>
      <c r="G14" s="152">
        <v>96.4</v>
      </c>
      <c r="H14" s="152">
        <v>97</v>
      </c>
      <c r="I14" s="152">
        <v>98.8</v>
      </c>
      <c r="J14" s="152">
        <v>99</v>
      </c>
      <c r="K14" s="153">
        <v>99</v>
      </c>
    </row>
    <row r="15" spans="1:11" x14ac:dyDescent="0.35">
      <c r="A15" s="154" t="s">
        <v>69</v>
      </c>
      <c r="B15" s="155">
        <v>96.6</v>
      </c>
      <c r="C15" s="156">
        <v>96.5</v>
      </c>
      <c r="D15" s="156">
        <v>97</v>
      </c>
      <c r="E15" s="157">
        <v>97.1</v>
      </c>
      <c r="F15" s="157">
        <v>97.1</v>
      </c>
      <c r="G15" s="158">
        <v>96.4</v>
      </c>
      <c r="H15" s="158">
        <v>98.3</v>
      </c>
      <c r="I15" s="158">
        <v>98.4</v>
      </c>
      <c r="J15" s="158">
        <v>98.8</v>
      </c>
      <c r="K15" s="159">
        <v>99</v>
      </c>
    </row>
    <row r="16" spans="1:11" x14ac:dyDescent="0.35">
      <c r="A16" s="148" t="s">
        <v>70</v>
      </c>
      <c r="B16" s="149">
        <v>96.4</v>
      </c>
      <c r="C16" s="150">
        <v>96</v>
      </c>
      <c r="D16" s="150">
        <v>97.6</v>
      </c>
      <c r="E16" s="151">
        <v>97.3</v>
      </c>
      <c r="F16" s="151">
        <v>97.3</v>
      </c>
      <c r="G16" s="152">
        <v>97</v>
      </c>
      <c r="H16" s="152">
        <v>98.5</v>
      </c>
      <c r="I16" s="152">
        <v>98.5</v>
      </c>
      <c r="J16" s="152">
        <v>99</v>
      </c>
      <c r="K16" s="153">
        <v>99.1</v>
      </c>
    </row>
    <row r="17" spans="1:11" x14ac:dyDescent="0.35">
      <c r="A17" s="148" t="s">
        <v>71</v>
      </c>
      <c r="B17" s="149">
        <v>97.4</v>
      </c>
      <c r="C17" s="150">
        <v>97.4</v>
      </c>
      <c r="D17" s="150">
        <v>97.7</v>
      </c>
      <c r="E17" s="151">
        <v>97.7</v>
      </c>
      <c r="F17" s="151">
        <v>97.7</v>
      </c>
      <c r="G17" s="152">
        <v>97</v>
      </c>
      <c r="H17" s="152">
        <v>98.4</v>
      </c>
      <c r="I17" s="152">
        <v>98.2</v>
      </c>
      <c r="J17" s="152">
        <v>98.8</v>
      </c>
      <c r="K17" s="153">
        <v>99.4</v>
      </c>
    </row>
    <row r="18" spans="1:11" x14ac:dyDescent="0.35">
      <c r="A18" s="148" t="s">
        <v>72</v>
      </c>
      <c r="B18" s="149">
        <v>96.5</v>
      </c>
      <c r="C18" s="150">
        <v>97.1</v>
      </c>
      <c r="D18" s="150">
        <v>97.1</v>
      </c>
      <c r="E18" s="151">
        <v>97.3</v>
      </c>
      <c r="F18" s="151">
        <v>97.3</v>
      </c>
      <c r="G18" s="152">
        <v>96.4</v>
      </c>
      <c r="H18" s="152">
        <v>98.2</v>
      </c>
      <c r="I18" s="152">
        <v>98.4</v>
      </c>
      <c r="J18" s="152">
        <v>99.3</v>
      </c>
      <c r="K18" s="153">
        <v>99.2</v>
      </c>
    </row>
    <row r="19" spans="1:11" x14ac:dyDescent="0.35">
      <c r="A19" s="148" t="s">
        <v>73</v>
      </c>
      <c r="B19" s="149">
        <v>97.7</v>
      </c>
      <c r="C19" s="150">
        <v>97.7</v>
      </c>
      <c r="D19" s="150">
        <v>97.7</v>
      </c>
      <c r="E19" s="151">
        <v>97.4</v>
      </c>
      <c r="F19" s="151">
        <v>97.6</v>
      </c>
      <c r="G19" s="152">
        <v>96.9</v>
      </c>
      <c r="H19" s="152">
        <v>98.5</v>
      </c>
      <c r="I19" s="152">
        <v>98.5</v>
      </c>
      <c r="J19" s="152">
        <v>99</v>
      </c>
      <c r="K19" s="153">
        <v>99.2</v>
      </c>
    </row>
    <row r="20" spans="1:11" x14ac:dyDescent="0.35">
      <c r="A20" s="154" t="s">
        <v>74</v>
      </c>
      <c r="B20" s="155">
        <v>96.6</v>
      </c>
      <c r="C20" s="156">
        <v>96.7</v>
      </c>
      <c r="D20" s="156">
        <v>97.399999999999991</v>
      </c>
      <c r="E20" s="157">
        <v>97.5</v>
      </c>
      <c r="F20" s="157">
        <v>97.4</v>
      </c>
      <c r="G20" s="158">
        <v>97.1</v>
      </c>
      <c r="H20" s="158">
        <v>98.2</v>
      </c>
      <c r="I20" s="158">
        <v>98.3</v>
      </c>
      <c r="J20" s="158">
        <v>98.6</v>
      </c>
      <c r="K20" s="159">
        <v>99.2</v>
      </c>
    </row>
    <row r="21" spans="1:11" x14ac:dyDescent="0.35">
      <c r="A21" s="148" t="s">
        <v>75</v>
      </c>
      <c r="B21" s="149">
        <v>96.9</v>
      </c>
      <c r="C21" s="150">
        <v>97.4</v>
      </c>
      <c r="D21" s="150">
        <v>97.899999999999991</v>
      </c>
      <c r="E21" s="151">
        <v>97.6</v>
      </c>
      <c r="F21" s="151">
        <v>97.5</v>
      </c>
      <c r="G21" s="152">
        <v>96.9</v>
      </c>
      <c r="H21" s="152">
        <v>98.4</v>
      </c>
      <c r="I21" s="152">
        <v>98.7</v>
      </c>
      <c r="J21" s="152">
        <v>99</v>
      </c>
      <c r="K21" s="153">
        <v>99.2</v>
      </c>
    </row>
    <row r="22" spans="1:11" x14ac:dyDescent="0.35">
      <c r="A22" s="148" t="s">
        <v>76</v>
      </c>
      <c r="B22" s="149">
        <v>97.6</v>
      </c>
      <c r="C22" s="150">
        <v>97.3</v>
      </c>
      <c r="D22" s="150">
        <v>97.399999999999991</v>
      </c>
      <c r="E22" s="151">
        <v>97.4</v>
      </c>
      <c r="F22" s="151">
        <v>97.1</v>
      </c>
      <c r="G22" s="152">
        <v>96.4</v>
      </c>
      <c r="H22" s="152">
        <v>98</v>
      </c>
      <c r="I22" s="152">
        <v>98.5</v>
      </c>
      <c r="J22" s="152">
        <v>99.1</v>
      </c>
      <c r="K22" s="153">
        <v>99.2</v>
      </c>
    </row>
    <row r="23" spans="1:11" x14ac:dyDescent="0.35">
      <c r="A23" s="148" t="s">
        <v>77</v>
      </c>
      <c r="B23" s="149">
        <v>96.9</v>
      </c>
      <c r="C23" s="150">
        <v>96.8</v>
      </c>
      <c r="D23" s="150">
        <v>97.2</v>
      </c>
      <c r="E23" s="151">
        <v>97.1</v>
      </c>
      <c r="F23" s="151">
        <v>97.3</v>
      </c>
      <c r="G23" s="152">
        <v>97</v>
      </c>
      <c r="H23" s="152">
        <v>98.2</v>
      </c>
      <c r="I23" s="152">
        <v>98.5</v>
      </c>
      <c r="J23" s="152">
        <v>98.8</v>
      </c>
      <c r="K23" s="153">
        <v>98.8</v>
      </c>
    </row>
    <row r="24" spans="1:11" x14ac:dyDescent="0.35">
      <c r="A24" s="148" t="s">
        <v>78</v>
      </c>
      <c r="B24" s="149">
        <v>97.2</v>
      </c>
      <c r="C24" s="150">
        <v>97.4</v>
      </c>
      <c r="D24" s="150">
        <v>97.3</v>
      </c>
      <c r="E24" s="151">
        <v>97</v>
      </c>
      <c r="F24" s="151">
        <v>97.2</v>
      </c>
      <c r="G24" s="152">
        <v>97</v>
      </c>
      <c r="H24" s="152">
        <v>98</v>
      </c>
      <c r="I24" s="152">
        <v>98.2</v>
      </c>
      <c r="J24" s="152">
        <v>98.8</v>
      </c>
      <c r="K24" s="153">
        <v>98.8</v>
      </c>
    </row>
    <row r="25" spans="1:11" x14ac:dyDescent="0.35">
      <c r="A25" s="154" t="s">
        <v>79</v>
      </c>
      <c r="B25" s="155">
        <v>98.2</v>
      </c>
      <c r="C25" s="156">
        <v>98.2</v>
      </c>
      <c r="D25" s="156">
        <v>97.6</v>
      </c>
      <c r="E25" s="157">
        <v>98.1</v>
      </c>
      <c r="F25" s="157">
        <v>97.6</v>
      </c>
      <c r="G25" s="158">
        <v>97.6</v>
      </c>
      <c r="H25" s="158">
        <v>98.5</v>
      </c>
      <c r="I25" s="158">
        <v>98.7</v>
      </c>
      <c r="J25" s="158">
        <v>99</v>
      </c>
      <c r="K25" s="159">
        <v>99.2</v>
      </c>
    </row>
    <row r="26" spans="1:11" x14ac:dyDescent="0.35">
      <c r="A26" s="148" t="s">
        <v>80</v>
      </c>
      <c r="B26" s="149">
        <v>97.5</v>
      </c>
      <c r="C26" s="150">
        <v>97.8</v>
      </c>
      <c r="D26" s="150">
        <v>98.1</v>
      </c>
      <c r="E26" s="151">
        <v>97.6</v>
      </c>
      <c r="F26" s="151">
        <v>97.7</v>
      </c>
      <c r="G26" s="152">
        <v>97.4</v>
      </c>
      <c r="H26" s="152">
        <v>98.8</v>
      </c>
      <c r="I26" s="152">
        <v>98.7</v>
      </c>
      <c r="J26" s="152">
        <v>99.1</v>
      </c>
      <c r="K26" s="153">
        <v>99.2</v>
      </c>
    </row>
    <row r="27" spans="1:11" x14ac:dyDescent="0.35">
      <c r="A27" s="148" t="s">
        <v>81</v>
      </c>
      <c r="B27" s="149">
        <v>98.3</v>
      </c>
      <c r="C27" s="150">
        <v>98.4</v>
      </c>
      <c r="D27" s="150">
        <v>98.4</v>
      </c>
      <c r="E27" s="151">
        <v>98.2</v>
      </c>
      <c r="F27" s="151">
        <v>98.1</v>
      </c>
      <c r="G27" s="152">
        <v>98.1</v>
      </c>
      <c r="H27" s="152">
        <v>98.9</v>
      </c>
      <c r="I27" s="152">
        <v>98.8</v>
      </c>
      <c r="J27" s="152">
        <v>99.2</v>
      </c>
      <c r="K27" s="153">
        <v>99.2</v>
      </c>
    </row>
    <row r="28" spans="1:11" x14ac:dyDescent="0.35">
      <c r="A28" s="148" t="s">
        <v>82</v>
      </c>
      <c r="B28" s="149">
        <v>97</v>
      </c>
      <c r="C28" s="150">
        <v>97.2</v>
      </c>
      <c r="D28" s="150">
        <v>97.399999999999991</v>
      </c>
      <c r="E28" s="151">
        <v>97.6</v>
      </c>
      <c r="F28" s="151">
        <v>97.4</v>
      </c>
      <c r="G28" s="152">
        <v>97</v>
      </c>
      <c r="H28" s="152">
        <v>98.5</v>
      </c>
      <c r="I28" s="152">
        <v>98.4</v>
      </c>
      <c r="J28" s="152">
        <v>99.2</v>
      </c>
      <c r="K28" s="153">
        <v>99.3</v>
      </c>
    </row>
    <row r="29" spans="1:11" x14ac:dyDescent="0.35">
      <c r="A29" s="148" t="s">
        <v>83</v>
      </c>
      <c r="B29" s="149">
        <v>98</v>
      </c>
      <c r="C29" s="150">
        <v>98</v>
      </c>
      <c r="D29" s="150">
        <v>98.1</v>
      </c>
      <c r="E29" s="151">
        <v>97.9</v>
      </c>
      <c r="F29" s="151">
        <v>97.3</v>
      </c>
      <c r="G29" s="152">
        <v>97.5</v>
      </c>
      <c r="H29" s="152">
        <v>98.8</v>
      </c>
      <c r="I29" s="152">
        <v>98.7</v>
      </c>
      <c r="J29" s="152">
        <v>99.3</v>
      </c>
      <c r="K29" s="153">
        <v>99.3</v>
      </c>
    </row>
    <row r="30" spans="1:11" x14ac:dyDescent="0.35">
      <c r="A30" s="154" t="s">
        <v>84</v>
      </c>
      <c r="B30" s="155">
        <v>96.9</v>
      </c>
      <c r="C30" s="156">
        <v>97.2</v>
      </c>
      <c r="D30" s="156">
        <v>96.8</v>
      </c>
      <c r="E30" s="157">
        <v>97.2</v>
      </c>
      <c r="F30" s="157">
        <v>97</v>
      </c>
      <c r="G30" s="158">
        <v>96.7</v>
      </c>
      <c r="H30" s="158">
        <v>98.2</v>
      </c>
      <c r="I30" s="158">
        <v>98.2</v>
      </c>
      <c r="J30" s="158">
        <v>98.6</v>
      </c>
      <c r="K30" s="159">
        <v>98.7</v>
      </c>
    </row>
    <row r="31" spans="1:11" x14ac:dyDescent="0.35">
      <c r="A31" s="148" t="s">
        <v>85</v>
      </c>
      <c r="B31" s="149">
        <v>97.3</v>
      </c>
      <c r="C31" s="150">
        <v>97.1</v>
      </c>
      <c r="D31" s="150">
        <v>97.6</v>
      </c>
      <c r="E31" s="151">
        <v>97.1</v>
      </c>
      <c r="F31" s="151">
        <v>97.2</v>
      </c>
      <c r="G31" s="152">
        <v>96.9</v>
      </c>
      <c r="H31" s="152">
        <v>98.3</v>
      </c>
      <c r="I31" s="152">
        <v>98.5</v>
      </c>
      <c r="J31" s="152">
        <v>99</v>
      </c>
      <c r="K31" s="153">
        <v>99.1</v>
      </c>
    </row>
    <row r="32" spans="1:11" x14ac:dyDescent="0.35">
      <c r="A32" s="148" t="s">
        <v>86</v>
      </c>
      <c r="B32" s="149">
        <v>97.1</v>
      </c>
      <c r="C32" s="150">
        <v>97.4</v>
      </c>
      <c r="D32" s="150">
        <v>96.899999999999991</v>
      </c>
      <c r="E32" s="151">
        <v>97</v>
      </c>
      <c r="F32" s="151">
        <v>97</v>
      </c>
      <c r="G32" s="152">
        <v>96.3</v>
      </c>
      <c r="H32" s="152">
        <v>97.9</v>
      </c>
      <c r="I32" s="152">
        <v>97.5</v>
      </c>
      <c r="J32" s="152">
        <v>98.7</v>
      </c>
      <c r="K32" s="153">
        <v>98.9</v>
      </c>
    </row>
    <row r="33" spans="1:11" x14ac:dyDescent="0.35">
      <c r="A33" s="148" t="s">
        <v>87</v>
      </c>
      <c r="B33" s="149">
        <v>97.8</v>
      </c>
      <c r="C33" s="150">
        <v>97.6</v>
      </c>
      <c r="D33" s="150">
        <v>97.5</v>
      </c>
      <c r="E33" s="151">
        <v>97.7</v>
      </c>
      <c r="F33" s="151">
        <v>97.3</v>
      </c>
      <c r="G33" s="152">
        <v>97.2</v>
      </c>
      <c r="H33" s="152">
        <v>98.6</v>
      </c>
      <c r="I33" s="152">
        <v>98.5</v>
      </c>
      <c r="J33" s="152">
        <v>99.1</v>
      </c>
      <c r="K33" s="153">
        <v>99.1</v>
      </c>
    </row>
    <row r="34" spans="1:11" x14ac:dyDescent="0.35">
      <c r="A34" s="148" t="s">
        <v>88</v>
      </c>
      <c r="B34" s="149">
        <v>97.8</v>
      </c>
      <c r="C34" s="150">
        <v>97.5</v>
      </c>
      <c r="D34" s="150">
        <v>97.899999999999991</v>
      </c>
      <c r="E34" s="151">
        <v>96.5</v>
      </c>
      <c r="F34" s="151">
        <v>97.2</v>
      </c>
      <c r="G34" s="152">
        <v>96.5</v>
      </c>
      <c r="H34" s="152">
        <v>98.3</v>
      </c>
      <c r="I34" s="152">
        <v>98.1</v>
      </c>
      <c r="J34" s="152">
        <v>98.7</v>
      </c>
      <c r="K34" s="153">
        <v>98.9</v>
      </c>
    </row>
    <row r="35" spans="1:11" x14ac:dyDescent="0.35">
      <c r="A35" s="154" t="s">
        <v>89</v>
      </c>
      <c r="B35" s="155">
        <v>98.2</v>
      </c>
      <c r="C35" s="156">
        <v>98</v>
      </c>
      <c r="D35" s="156">
        <v>97.899999999999991</v>
      </c>
      <c r="E35" s="157">
        <v>98.3</v>
      </c>
      <c r="F35" s="157">
        <v>98.3</v>
      </c>
      <c r="G35" s="158">
        <v>98.2</v>
      </c>
      <c r="H35" s="158">
        <v>98.9</v>
      </c>
      <c r="I35" s="158">
        <v>98.9</v>
      </c>
      <c r="J35" s="158">
        <v>99.1</v>
      </c>
      <c r="K35" s="159">
        <v>99.3</v>
      </c>
    </row>
    <row r="36" spans="1:11" x14ac:dyDescent="0.35">
      <c r="A36" s="148" t="s">
        <v>90</v>
      </c>
      <c r="B36" s="149">
        <v>97.6</v>
      </c>
      <c r="C36" s="150">
        <v>98.2</v>
      </c>
      <c r="D36" s="150">
        <v>98.5</v>
      </c>
      <c r="E36" s="151">
        <v>98.5</v>
      </c>
      <c r="F36" s="151">
        <v>97.8</v>
      </c>
      <c r="G36" s="152">
        <v>97.4</v>
      </c>
      <c r="H36" s="152">
        <v>99</v>
      </c>
      <c r="I36" s="152">
        <v>98.9</v>
      </c>
      <c r="J36" s="152">
        <v>99.1</v>
      </c>
      <c r="K36" s="153">
        <v>99.2</v>
      </c>
    </row>
    <row r="37" spans="1:11" x14ac:dyDescent="0.35">
      <c r="A37" s="148" t="s">
        <v>91</v>
      </c>
      <c r="B37" s="149">
        <v>94.9</v>
      </c>
      <c r="C37" s="150">
        <v>96.5</v>
      </c>
      <c r="D37" s="150">
        <v>96.8</v>
      </c>
      <c r="E37" s="151">
        <v>97.2</v>
      </c>
      <c r="F37" s="151">
        <v>96.6</v>
      </c>
      <c r="G37" s="152">
        <v>96.2</v>
      </c>
      <c r="H37" s="152">
        <v>97.6</v>
      </c>
      <c r="I37" s="152">
        <v>97.8</v>
      </c>
      <c r="J37" s="152">
        <v>98.5</v>
      </c>
      <c r="K37" s="153">
        <v>98.6</v>
      </c>
    </row>
    <row r="38" spans="1:11" x14ac:dyDescent="0.35">
      <c r="A38" s="148" t="s">
        <v>92</v>
      </c>
      <c r="B38" s="149">
        <v>97.2</v>
      </c>
      <c r="C38" s="150">
        <v>97.5</v>
      </c>
      <c r="D38" s="150">
        <v>98</v>
      </c>
      <c r="E38" s="151">
        <v>97.8</v>
      </c>
      <c r="F38" s="151">
        <v>97.9</v>
      </c>
      <c r="G38" s="152">
        <v>97.3</v>
      </c>
      <c r="H38" s="152">
        <v>98.6</v>
      </c>
      <c r="I38" s="152">
        <v>98.4</v>
      </c>
      <c r="J38" s="152">
        <v>98.8</v>
      </c>
      <c r="K38" s="153">
        <v>99.1</v>
      </c>
    </row>
    <row r="39" spans="1:11" x14ac:dyDescent="0.35">
      <c r="A39" s="148" t="s">
        <v>93</v>
      </c>
      <c r="B39" s="149">
        <v>97.5</v>
      </c>
      <c r="C39" s="150">
        <v>97.6</v>
      </c>
      <c r="D39" s="150">
        <v>97.8</v>
      </c>
      <c r="E39" s="151">
        <v>97.7</v>
      </c>
      <c r="F39" s="151">
        <v>97.6</v>
      </c>
      <c r="G39" s="152">
        <v>96.6</v>
      </c>
      <c r="H39" s="152">
        <v>98.5</v>
      </c>
      <c r="I39" s="152">
        <v>98.6</v>
      </c>
      <c r="J39" s="152">
        <v>99</v>
      </c>
      <c r="K39" s="153">
        <v>99.2</v>
      </c>
    </row>
    <row r="40" spans="1:11" x14ac:dyDescent="0.35">
      <c r="A40" s="154" t="s">
        <v>94</v>
      </c>
      <c r="B40" s="155">
        <v>98.1</v>
      </c>
      <c r="C40" s="156">
        <v>97.3</v>
      </c>
      <c r="D40" s="156">
        <v>97.8</v>
      </c>
      <c r="E40" s="157">
        <v>98.1</v>
      </c>
      <c r="F40" s="157">
        <v>96.9</v>
      </c>
      <c r="G40" s="158">
        <v>97.6</v>
      </c>
      <c r="H40" s="158">
        <v>98.6</v>
      </c>
      <c r="I40" s="158">
        <v>98.5</v>
      </c>
      <c r="J40" s="158">
        <v>99.2</v>
      </c>
      <c r="K40" s="159">
        <v>98.9</v>
      </c>
    </row>
    <row r="41" spans="1:11" x14ac:dyDescent="0.35">
      <c r="A41" s="148" t="s">
        <v>95</v>
      </c>
      <c r="B41" s="149">
        <v>97.1</v>
      </c>
      <c r="C41" s="150">
        <v>96.8</v>
      </c>
      <c r="D41" s="150">
        <v>97.2</v>
      </c>
      <c r="E41" s="151">
        <v>97.3</v>
      </c>
      <c r="F41" s="151">
        <v>97.3</v>
      </c>
      <c r="G41" s="152">
        <v>96.7</v>
      </c>
      <c r="H41" s="152">
        <v>98.6</v>
      </c>
      <c r="I41" s="152">
        <v>98.6</v>
      </c>
      <c r="J41" s="152">
        <v>99</v>
      </c>
      <c r="K41" s="153">
        <v>99.1</v>
      </c>
    </row>
    <row r="42" spans="1:11" x14ac:dyDescent="0.35">
      <c r="A42" s="148" t="s">
        <v>96</v>
      </c>
      <c r="B42" s="149">
        <v>97.5</v>
      </c>
      <c r="C42" s="150">
        <v>97.7</v>
      </c>
      <c r="D42" s="150">
        <v>97.5</v>
      </c>
      <c r="E42" s="151">
        <v>97.1</v>
      </c>
      <c r="F42" s="151">
        <v>97</v>
      </c>
      <c r="G42" s="152">
        <v>96.6</v>
      </c>
      <c r="H42" s="152">
        <v>98.2</v>
      </c>
      <c r="I42" s="152">
        <v>98.2</v>
      </c>
      <c r="J42" s="152">
        <v>98.9</v>
      </c>
      <c r="K42" s="153">
        <v>98.9</v>
      </c>
    </row>
    <row r="43" spans="1:11" x14ac:dyDescent="0.35">
      <c r="A43" s="148" t="s">
        <v>97</v>
      </c>
      <c r="B43" s="149">
        <v>97.2</v>
      </c>
      <c r="C43" s="150">
        <v>97.5</v>
      </c>
      <c r="D43" s="150">
        <v>97.6</v>
      </c>
      <c r="E43" s="151">
        <v>97.6</v>
      </c>
      <c r="F43" s="151">
        <v>97.3</v>
      </c>
      <c r="G43" s="152">
        <v>96.7</v>
      </c>
      <c r="H43" s="152">
        <v>98.7</v>
      </c>
      <c r="I43" s="152">
        <v>98.9</v>
      </c>
      <c r="J43" s="152">
        <v>99.2</v>
      </c>
      <c r="K43" s="153">
        <v>99.3</v>
      </c>
    </row>
    <row r="44" spans="1:11" x14ac:dyDescent="0.35">
      <c r="A44" s="148" t="s">
        <v>98</v>
      </c>
      <c r="B44" s="149">
        <v>97.8</v>
      </c>
      <c r="C44" s="150">
        <v>98</v>
      </c>
      <c r="D44" s="150">
        <v>98</v>
      </c>
      <c r="E44" s="151">
        <v>98.2</v>
      </c>
      <c r="F44" s="151">
        <v>98</v>
      </c>
      <c r="G44" s="152">
        <v>97.7</v>
      </c>
      <c r="H44" s="152">
        <v>98.5</v>
      </c>
      <c r="I44" s="152">
        <v>98.6</v>
      </c>
      <c r="J44" s="152">
        <v>99</v>
      </c>
      <c r="K44" s="153">
        <v>99</v>
      </c>
    </row>
    <row r="45" spans="1:11" x14ac:dyDescent="0.35">
      <c r="A45" s="154" t="s">
        <v>99</v>
      </c>
      <c r="B45" s="155">
        <v>97.5</v>
      </c>
      <c r="C45" s="156">
        <v>97.9</v>
      </c>
      <c r="D45" s="156">
        <v>98.3</v>
      </c>
      <c r="E45" s="157">
        <v>97.8</v>
      </c>
      <c r="F45" s="157">
        <v>98.1</v>
      </c>
      <c r="G45" s="158">
        <v>97.5</v>
      </c>
      <c r="H45" s="158">
        <v>99</v>
      </c>
      <c r="I45" s="158">
        <v>98.8</v>
      </c>
      <c r="J45" s="158">
        <v>99.2</v>
      </c>
      <c r="K45" s="159">
        <v>98.5</v>
      </c>
    </row>
    <row r="46" spans="1:11" x14ac:dyDescent="0.35">
      <c r="A46" s="148" t="s">
        <v>100</v>
      </c>
      <c r="B46" s="149">
        <v>97.2</v>
      </c>
      <c r="C46" s="150">
        <v>97.3</v>
      </c>
      <c r="D46" s="150">
        <v>97.7</v>
      </c>
      <c r="E46" s="151">
        <v>97.6</v>
      </c>
      <c r="F46" s="151">
        <v>97</v>
      </c>
      <c r="G46" s="152">
        <v>96.1</v>
      </c>
      <c r="H46" s="152">
        <v>98.3</v>
      </c>
      <c r="I46" s="152">
        <v>98.5</v>
      </c>
      <c r="J46" s="152">
        <v>98.9</v>
      </c>
      <c r="K46" s="153">
        <v>99.1</v>
      </c>
    </row>
    <row r="47" spans="1:11" x14ac:dyDescent="0.35">
      <c r="A47" s="148" t="s">
        <v>101</v>
      </c>
      <c r="B47" s="149">
        <v>97.3</v>
      </c>
      <c r="C47" s="150">
        <v>97.2</v>
      </c>
      <c r="D47" s="150">
        <v>97.5</v>
      </c>
      <c r="E47" s="151">
        <v>97.2</v>
      </c>
      <c r="F47" s="151">
        <v>96.7</v>
      </c>
      <c r="G47" s="152">
        <v>96.4</v>
      </c>
      <c r="H47" s="152">
        <v>97.6</v>
      </c>
      <c r="I47" s="152">
        <v>97.9</v>
      </c>
      <c r="J47" s="152">
        <v>98.4</v>
      </c>
      <c r="K47" s="153">
        <v>98.8</v>
      </c>
    </row>
    <row r="48" spans="1:11" x14ac:dyDescent="0.35">
      <c r="A48" s="148" t="s">
        <v>102</v>
      </c>
      <c r="B48" s="149">
        <v>97.1</v>
      </c>
      <c r="C48" s="150">
        <v>97.3</v>
      </c>
      <c r="D48" s="150">
        <v>97.6</v>
      </c>
      <c r="E48" s="151">
        <v>97.5</v>
      </c>
      <c r="F48" s="151">
        <v>97.6</v>
      </c>
      <c r="G48" s="152">
        <v>97.1</v>
      </c>
      <c r="H48" s="152">
        <v>98.4</v>
      </c>
      <c r="I48" s="152">
        <v>98.4</v>
      </c>
      <c r="J48" s="152">
        <v>98.6</v>
      </c>
      <c r="K48" s="153">
        <v>98.8</v>
      </c>
    </row>
    <row r="49" spans="1:11" x14ac:dyDescent="0.35">
      <c r="A49" s="148" t="s">
        <v>103</v>
      </c>
      <c r="B49" s="149">
        <v>97.2</v>
      </c>
      <c r="C49" s="150">
        <v>97.4</v>
      </c>
      <c r="D49" s="150">
        <v>97.7</v>
      </c>
      <c r="E49" s="151">
        <v>97.7</v>
      </c>
      <c r="F49" s="151">
        <v>97.4</v>
      </c>
      <c r="G49" s="152">
        <v>96.3</v>
      </c>
      <c r="H49" s="152">
        <v>98.2</v>
      </c>
      <c r="I49" s="152">
        <v>98.4</v>
      </c>
      <c r="J49" s="152">
        <v>99</v>
      </c>
      <c r="K49" s="153">
        <v>99.1</v>
      </c>
    </row>
    <row r="50" spans="1:11" x14ac:dyDescent="0.35">
      <c r="A50" s="154" t="s">
        <v>104</v>
      </c>
      <c r="B50" s="149">
        <v>97.6</v>
      </c>
      <c r="C50" s="156">
        <v>97.6</v>
      </c>
      <c r="D50" s="156">
        <v>97.899999999999991</v>
      </c>
      <c r="E50" s="157">
        <v>98</v>
      </c>
      <c r="F50" s="157">
        <v>97.7</v>
      </c>
      <c r="G50" s="158">
        <v>97.2</v>
      </c>
      <c r="H50" s="158">
        <v>98.4</v>
      </c>
      <c r="I50" s="158">
        <v>99</v>
      </c>
      <c r="J50" s="158">
        <v>99.3</v>
      </c>
      <c r="K50" s="159">
        <v>99.4</v>
      </c>
    </row>
    <row r="51" spans="1:11" x14ac:dyDescent="0.35">
      <c r="A51" s="148" t="s">
        <v>105</v>
      </c>
      <c r="B51" s="160">
        <v>98.2</v>
      </c>
      <c r="C51" s="150">
        <v>98.6</v>
      </c>
      <c r="D51" s="150">
        <v>98.1</v>
      </c>
      <c r="E51" s="151">
        <v>98.1</v>
      </c>
      <c r="F51" s="151">
        <v>97.9</v>
      </c>
      <c r="G51" s="152">
        <v>97.2</v>
      </c>
      <c r="H51" s="152">
        <v>98.6</v>
      </c>
      <c r="I51" s="152">
        <v>98</v>
      </c>
      <c r="J51" s="152">
        <v>98.7</v>
      </c>
      <c r="K51" s="153">
        <v>99.2</v>
      </c>
    </row>
    <row r="52" spans="1:11" x14ac:dyDescent="0.35">
      <c r="A52" s="148" t="s">
        <v>106</v>
      </c>
      <c r="B52" s="149">
        <v>97.5</v>
      </c>
      <c r="C52" s="150">
        <v>97.6</v>
      </c>
      <c r="D52" s="150">
        <v>98.2</v>
      </c>
      <c r="E52" s="151">
        <v>98.1</v>
      </c>
      <c r="F52" s="151">
        <v>97.6</v>
      </c>
      <c r="G52" s="152">
        <v>97.5</v>
      </c>
      <c r="H52" s="152">
        <v>98.9</v>
      </c>
      <c r="I52" s="152">
        <v>98.9</v>
      </c>
      <c r="J52" s="152">
        <v>99.2</v>
      </c>
      <c r="K52" s="153">
        <v>99.2</v>
      </c>
    </row>
    <row r="53" spans="1:11" x14ac:dyDescent="0.35">
      <c r="A53" s="148" t="s">
        <v>107</v>
      </c>
      <c r="B53" s="149">
        <v>97.9</v>
      </c>
      <c r="C53" s="150">
        <v>97.4</v>
      </c>
      <c r="D53" s="150">
        <v>97.899999999999991</v>
      </c>
      <c r="E53" s="151">
        <v>97.6</v>
      </c>
      <c r="F53" s="151">
        <v>97.5</v>
      </c>
      <c r="G53" s="152">
        <v>97</v>
      </c>
      <c r="H53" s="152">
        <v>99</v>
      </c>
      <c r="I53" s="152">
        <v>98.7</v>
      </c>
      <c r="J53" s="152">
        <v>99.1</v>
      </c>
      <c r="K53" s="153">
        <v>99.3</v>
      </c>
    </row>
    <row r="54" spans="1:11" x14ac:dyDescent="0.35">
      <c r="A54" s="148" t="s">
        <v>108</v>
      </c>
      <c r="B54" s="149">
        <v>96</v>
      </c>
      <c r="C54" s="150">
        <v>96.5</v>
      </c>
      <c r="D54" s="150">
        <v>97</v>
      </c>
      <c r="E54" s="151">
        <v>96.9</v>
      </c>
      <c r="F54" s="151">
        <v>97.3</v>
      </c>
      <c r="G54" s="152">
        <v>96.9</v>
      </c>
      <c r="H54" s="152">
        <v>97.1</v>
      </c>
      <c r="I54" s="152">
        <v>98.4</v>
      </c>
      <c r="J54" s="152">
        <v>98.5</v>
      </c>
      <c r="K54" s="153">
        <v>98.8</v>
      </c>
    </row>
    <row r="55" spans="1:11" x14ac:dyDescent="0.35">
      <c r="A55" s="148" t="s">
        <v>109</v>
      </c>
      <c r="B55" s="149">
        <v>97.7</v>
      </c>
      <c r="C55" s="150">
        <v>97.7</v>
      </c>
      <c r="D55" s="150">
        <v>97.899999999999991</v>
      </c>
      <c r="E55" s="151">
        <v>97.7</v>
      </c>
      <c r="F55" s="151">
        <v>97.3</v>
      </c>
      <c r="G55" s="152">
        <v>97</v>
      </c>
      <c r="H55" s="152">
        <v>98.4</v>
      </c>
      <c r="I55" s="152">
        <v>98.4</v>
      </c>
      <c r="J55" s="152">
        <v>98.9</v>
      </c>
      <c r="K55" s="153">
        <v>99.2</v>
      </c>
    </row>
    <row r="56" spans="1:11" ht="14.25" thickBot="1" x14ac:dyDescent="0.4">
      <c r="A56" s="148" t="s">
        <v>110</v>
      </c>
      <c r="B56" s="149">
        <v>97.8</v>
      </c>
      <c r="C56" s="150">
        <v>97.7</v>
      </c>
      <c r="D56" s="150">
        <v>98.1</v>
      </c>
      <c r="E56" s="151">
        <v>97.9</v>
      </c>
      <c r="F56" s="151">
        <v>97.4</v>
      </c>
      <c r="G56" s="152">
        <v>97.1</v>
      </c>
      <c r="H56" s="152">
        <v>98.9</v>
      </c>
      <c r="I56" s="152">
        <v>98.9</v>
      </c>
      <c r="J56" s="152">
        <v>99.1</v>
      </c>
      <c r="K56" s="153">
        <v>99.2</v>
      </c>
    </row>
    <row r="57" spans="1:11" ht="14.25" thickBot="1" x14ac:dyDescent="0.4">
      <c r="A57" s="161" t="s">
        <v>56</v>
      </c>
      <c r="B57" s="162">
        <v>97.4</v>
      </c>
      <c r="C57" s="163">
        <v>97.4</v>
      </c>
      <c r="D57" s="163">
        <v>97.7</v>
      </c>
      <c r="E57" s="163">
        <v>97.6</v>
      </c>
      <c r="F57" s="164">
        <v>97.4</v>
      </c>
      <c r="G57" s="165">
        <v>97</v>
      </c>
      <c r="H57" s="165">
        <v>98.5</v>
      </c>
      <c r="I57" s="165">
        <v>98.5</v>
      </c>
      <c r="J57" s="165">
        <v>99</v>
      </c>
      <c r="K57" s="403">
        <v>99.1</v>
      </c>
    </row>
    <row r="58" spans="1:11" ht="14.25" thickBot="1" x14ac:dyDescent="0.4">
      <c r="A58" s="161" t="s">
        <v>111</v>
      </c>
      <c r="B58" s="167">
        <v>93.8</v>
      </c>
      <c r="C58" s="164">
        <v>94.2</v>
      </c>
      <c r="D58" s="164">
        <v>93.8</v>
      </c>
      <c r="E58" s="164">
        <v>94.3</v>
      </c>
      <c r="F58" s="164">
        <v>95.5</v>
      </c>
      <c r="G58" s="165">
        <v>96</v>
      </c>
      <c r="H58" s="165">
        <v>96</v>
      </c>
      <c r="I58" s="165">
        <v>95.8</v>
      </c>
      <c r="J58" s="166">
        <v>96.5</v>
      </c>
      <c r="K58" s="403">
        <v>97.6</v>
      </c>
    </row>
    <row r="59" spans="1:11" x14ac:dyDescent="0.35">
      <c r="A59" s="141"/>
      <c r="B59" s="141"/>
      <c r="C59" s="141"/>
      <c r="D59" s="141"/>
      <c r="E59" s="141"/>
      <c r="F59" s="141"/>
      <c r="G59" s="141"/>
      <c r="H59" s="141"/>
      <c r="I59" s="141"/>
      <c r="J59" s="141"/>
      <c r="K59" s="141"/>
    </row>
    <row r="60" spans="1:11" ht="12.75" customHeight="1" x14ac:dyDescent="0.35">
      <c r="A60" s="471" t="s">
        <v>112</v>
      </c>
      <c r="B60" s="471"/>
      <c r="C60" s="471"/>
      <c r="D60" s="471"/>
      <c r="E60" s="471"/>
      <c r="F60" s="471"/>
      <c r="G60" s="372"/>
      <c r="H60" s="372"/>
      <c r="I60" s="372"/>
      <c r="J60" s="372"/>
      <c r="K60" s="372"/>
    </row>
    <row r="61" spans="1:11" ht="12.75" customHeight="1" x14ac:dyDescent="0.35">
      <c r="A61" s="471" t="s">
        <v>113</v>
      </c>
      <c r="B61" s="471"/>
      <c r="C61" s="471"/>
      <c r="D61" s="471"/>
      <c r="E61" s="471"/>
      <c r="F61" s="471"/>
      <c r="G61" s="372"/>
      <c r="H61" s="372"/>
      <c r="I61" s="372"/>
      <c r="J61" s="372"/>
      <c r="K61" s="372"/>
    </row>
    <row r="62" spans="1:11" ht="27.95" customHeight="1" x14ac:dyDescent="0.35">
      <c r="A62" s="472" t="s">
        <v>114</v>
      </c>
      <c r="B62" s="472"/>
      <c r="C62" s="472"/>
      <c r="D62" s="472"/>
      <c r="E62" s="472"/>
      <c r="F62" s="472"/>
      <c r="G62" s="229"/>
      <c r="H62" s="229"/>
      <c r="I62" s="229"/>
      <c r="J62" s="229"/>
      <c r="K62" s="229"/>
    </row>
    <row r="63" spans="1:11" ht="5.25" customHeight="1" x14ac:dyDescent="0.35"/>
  </sheetData>
  <mergeCells count="6">
    <mergeCell ref="A60:F60"/>
    <mergeCell ref="A62:F62"/>
    <mergeCell ref="A61:F61"/>
    <mergeCell ref="A1:K1"/>
    <mergeCell ref="A2:K2"/>
    <mergeCell ref="A3:K3"/>
  </mergeCells>
  <printOptions horizontalCentered="1"/>
  <pageMargins left="0.7" right="0.7" top="0.75" bottom="0.75" header="0.3" footer="0.3"/>
  <pageSetup scale="7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62"/>
  <sheetViews>
    <sheetView zoomScaleNormal="100" zoomScaleSheetLayoutView="100" workbookViewId="0">
      <selection activeCell="A2" sqref="A2:F2"/>
    </sheetView>
  </sheetViews>
  <sheetFormatPr defaultColWidth="12.59765625" defaultRowHeight="13.9" x14ac:dyDescent="0.35"/>
  <cols>
    <col min="1" max="1" width="22.73046875" style="17" customWidth="1"/>
    <col min="2" max="6" width="14.73046875" style="17" customWidth="1"/>
    <col min="7" max="16384" width="12.59765625" style="17"/>
  </cols>
  <sheetData>
    <row r="1" spans="1:6" ht="17.25" x14ac:dyDescent="0.35">
      <c r="A1" s="458" t="s">
        <v>115</v>
      </c>
      <c r="B1" s="458"/>
      <c r="C1" s="458"/>
      <c r="D1" s="458"/>
      <c r="E1" s="458"/>
      <c r="F1" s="458"/>
    </row>
    <row r="2" spans="1:6" ht="17.25" x14ac:dyDescent="0.35">
      <c r="A2" s="458" t="s">
        <v>116</v>
      </c>
      <c r="B2" s="458"/>
      <c r="C2" s="458"/>
      <c r="D2" s="458"/>
      <c r="E2" s="458"/>
      <c r="F2" s="458"/>
    </row>
    <row r="3" spans="1:6" ht="17.25" x14ac:dyDescent="0.35">
      <c r="A3" s="458" t="s">
        <v>117</v>
      </c>
      <c r="B3" s="458"/>
      <c r="C3" s="458"/>
      <c r="D3" s="458"/>
      <c r="E3" s="458"/>
      <c r="F3" s="458"/>
    </row>
    <row r="4" spans="1:6" ht="14.25" thickBot="1" x14ac:dyDescent="0.4">
      <c r="A4" s="168"/>
      <c r="B4" s="169"/>
      <c r="C4" s="169"/>
      <c r="D4" s="169"/>
      <c r="E4" s="169"/>
      <c r="F4" s="168"/>
    </row>
    <row r="5" spans="1:6" ht="14.25" thickBot="1" x14ac:dyDescent="0.4">
      <c r="A5" s="170"/>
      <c r="B5" s="171">
        <v>1984</v>
      </c>
      <c r="C5" s="172">
        <v>1996</v>
      </c>
      <c r="D5" s="172">
        <v>2000</v>
      </c>
      <c r="E5" s="172">
        <v>2010</v>
      </c>
      <c r="F5" s="147">
        <v>2021</v>
      </c>
    </row>
    <row r="6" spans="1:6" x14ac:dyDescent="0.35">
      <c r="A6" s="173" t="s">
        <v>60</v>
      </c>
      <c r="B6" s="151">
        <v>88.436666666666696</v>
      </c>
      <c r="C6" s="151">
        <v>92.1666666666667</v>
      </c>
      <c r="D6" s="151">
        <v>91.86666666666666</v>
      </c>
      <c r="E6" s="151">
        <v>95.226666666666674</v>
      </c>
      <c r="F6" s="153">
        <v>97.786666666666676</v>
      </c>
    </row>
    <row r="7" spans="1:6" x14ac:dyDescent="0.35">
      <c r="A7" s="173" t="s">
        <v>61</v>
      </c>
      <c r="B7" s="151">
        <v>86.513333333333307</v>
      </c>
      <c r="C7" s="151">
        <v>94.433333333333294</v>
      </c>
      <c r="D7" s="151">
        <v>94.3</v>
      </c>
      <c r="E7" s="151">
        <v>97.09666666666665</v>
      </c>
      <c r="F7" s="153">
        <v>99.339999999999989</v>
      </c>
    </row>
    <row r="8" spans="1:6" x14ac:dyDescent="0.35">
      <c r="A8" s="173" t="s">
        <v>62</v>
      </c>
      <c r="B8" s="151">
        <v>86.94</v>
      </c>
      <c r="C8" s="151">
        <v>93.1</v>
      </c>
      <c r="D8" s="151">
        <v>93.933333333333294</v>
      </c>
      <c r="E8" s="151">
        <v>95.240000000000009</v>
      </c>
      <c r="F8" s="153">
        <v>99.016666666666666</v>
      </c>
    </row>
    <row r="9" spans="1:6" x14ac:dyDescent="0.35">
      <c r="A9" s="173" t="s">
        <v>63</v>
      </c>
      <c r="B9" s="151">
        <v>86.56</v>
      </c>
      <c r="C9" s="151">
        <v>86.866666666666703</v>
      </c>
      <c r="D9" s="151">
        <v>88.6</v>
      </c>
      <c r="E9" s="151">
        <v>93.366666666666674</v>
      </c>
      <c r="F9" s="153">
        <v>93.646666666666661</v>
      </c>
    </row>
    <row r="10" spans="1:6" x14ac:dyDescent="0.35">
      <c r="A10" s="174" t="s">
        <v>64</v>
      </c>
      <c r="B10" s="157">
        <v>92.453333333333305</v>
      </c>
      <c r="C10" s="157">
        <v>95.033333333333303</v>
      </c>
      <c r="D10" s="157">
        <v>95.833333333333329</v>
      </c>
      <c r="E10" s="157">
        <v>96.416666666666671</v>
      </c>
      <c r="F10" s="159">
        <v>96.356666666666669</v>
      </c>
    </row>
    <row r="11" spans="1:6" x14ac:dyDescent="0.35">
      <c r="A11" s="173" t="s">
        <v>65</v>
      </c>
      <c r="B11" s="151">
        <v>93.243333333333297</v>
      </c>
      <c r="C11" s="151">
        <v>95.466666666666697</v>
      </c>
      <c r="D11" s="151">
        <v>96.266666666666666</v>
      </c>
      <c r="E11" s="151">
        <v>97.736666666666679</v>
      </c>
      <c r="F11" s="153">
        <v>98.7</v>
      </c>
    </row>
    <row r="12" spans="1:6" x14ac:dyDescent="0.35">
      <c r="A12" s="173" t="s">
        <v>66</v>
      </c>
      <c r="B12" s="151">
        <v>95.493333333333297</v>
      </c>
      <c r="C12" s="151">
        <v>97.466666666666697</v>
      </c>
      <c r="D12" s="151">
        <v>96.433333333333337</v>
      </c>
      <c r="E12" s="151">
        <v>97.903333333333322</v>
      </c>
      <c r="F12" s="153">
        <v>98.21</v>
      </c>
    </row>
    <row r="13" spans="1:6" x14ac:dyDescent="0.35">
      <c r="A13" s="173" t="s">
        <v>67</v>
      </c>
      <c r="B13" s="151">
        <v>94.25</v>
      </c>
      <c r="C13" s="151">
        <v>96.066666666666706</v>
      </c>
      <c r="D13" s="151">
        <v>96.266666666666666</v>
      </c>
      <c r="E13" s="151">
        <v>97.440000000000012</v>
      </c>
      <c r="F13" s="153">
        <v>98.74666666666667</v>
      </c>
    </row>
    <row r="14" spans="1:6" x14ac:dyDescent="0.35">
      <c r="A14" s="173" t="s">
        <v>68</v>
      </c>
      <c r="B14" s="151">
        <v>94.89</v>
      </c>
      <c r="C14" s="151">
        <v>93.033333333333303</v>
      </c>
      <c r="D14" s="151">
        <v>93.233333333333334</v>
      </c>
      <c r="E14" s="151">
        <v>91.056666666666672</v>
      </c>
      <c r="F14" s="153">
        <v>97.963333333333324</v>
      </c>
    </row>
    <row r="15" spans="1:6" x14ac:dyDescent="0.35">
      <c r="A15" s="174" t="s">
        <v>69</v>
      </c>
      <c r="B15" s="157">
        <v>88.7</v>
      </c>
      <c r="C15" s="157">
        <v>93.066666666666706</v>
      </c>
      <c r="D15" s="157">
        <v>92.1</v>
      </c>
      <c r="E15" s="157">
        <v>93.733333333333348</v>
      </c>
      <c r="F15" s="159">
        <v>92.166666666666671</v>
      </c>
    </row>
    <row r="16" spans="1:6" x14ac:dyDescent="0.35">
      <c r="A16" s="173" t="s">
        <v>70</v>
      </c>
      <c r="B16" s="151">
        <v>86.176666666666705</v>
      </c>
      <c r="C16" s="151">
        <v>89.6666666666667</v>
      </c>
      <c r="D16" s="151">
        <v>91.1</v>
      </c>
      <c r="E16" s="151">
        <v>93.006666666666661</v>
      </c>
      <c r="F16" s="153">
        <v>96.443333333333328</v>
      </c>
    </row>
    <row r="17" spans="1:6" x14ac:dyDescent="0.35">
      <c r="A17" s="173" t="s">
        <v>71</v>
      </c>
      <c r="B17" s="151">
        <v>93.516666666666694</v>
      </c>
      <c r="C17" s="151">
        <v>94.8</v>
      </c>
      <c r="D17" s="151">
        <v>94.733333333333334</v>
      </c>
      <c r="E17" s="151">
        <v>95.693333333333342</v>
      </c>
      <c r="F17" s="153">
        <v>98.313333333333333</v>
      </c>
    </row>
    <row r="18" spans="1:6" x14ac:dyDescent="0.35">
      <c r="A18" s="173" t="s">
        <v>72</v>
      </c>
      <c r="B18" s="151">
        <v>90.71</v>
      </c>
      <c r="C18" s="151">
        <v>92.866666666666703</v>
      </c>
      <c r="D18" s="151">
        <v>93.933333333333337</v>
      </c>
      <c r="E18" s="151">
        <v>97.923333333333332</v>
      </c>
      <c r="F18" s="153">
        <v>98.413333333333341</v>
      </c>
    </row>
    <row r="19" spans="1:6" x14ac:dyDescent="0.35">
      <c r="A19" s="173" t="s">
        <v>73</v>
      </c>
      <c r="B19" s="151">
        <v>94.16</v>
      </c>
      <c r="C19" s="151">
        <v>93</v>
      </c>
      <c r="D19" s="151">
        <v>91.533333333333331</v>
      </c>
      <c r="E19" s="151">
        <v>95.18</v>
      </c>
      <c r="F19" s="153">
        <v>98.783333333333346</v>
      </c>
    </row>
    <row r="20" spans="1:6" x14ac:dyDescent="0.35">
      <c r="A20" s="174" t="s">
        <v>74</v>
      </c>
      <c r="B20" s="157">
        <v>91.57</v>
      </c>
      <c r="C20" s="157">
        <v>93.733333333333306</v>
      </c>
      <c r="D20" s="157">
        <v>94.466666666666669</v>
      </c>
      <c r="E20" s="157">
        <v>92.456666666666663</v>
      </c>
      <c r="F20" s="159">
        <v>98.196666666666658</v>
      </c>
    </row>
    <row r="21" spans="1:6" x14ac:dyDescent="0.35">
      <c r="A21" s="173" t="s">
        <v>75</v>
      </c>
      <c r="B21" s="151">
        <v>96.213333333333296</v>
      </c>
      <c r="C21" s="151">
        <v>96.6</v>
      </c>
      <c r="D21" s="151">
        <v>96.2</v>
      </c>
      <c r="E21" s="151">
        <v>97.676666666666662</v>
      </c>
      <c r="F21" s="153">
        <v>98.633333333333326</v>
      </c>
    </row>
    <row r="22" spans="1:6" x14ac:dyDescent="0.35">
      <c r="A22" s="173" t="s">
        <v>76</v>
      </c>
      <c r="B22" s="151">
        <v>94.316666666666706</v>
      </c>
      <c r="C22" s="151">
        <v>93.9</v>
      </c>
      <c r="D22" s="151">
        <v>94.8</v>
      </c>
      <c r="E22" s="151">
        <v>97.456666666666663</v>
      </c>
      <c r="F22" s="153">
        <v>98.62</v>
      </c>
    </row>
    <row r="23" spans="1:6" x14ac:dyDescent="0.35">
      <c r="A23" s="173" t="s">
        <v>77</v>
      </c>
      <c r="B23" s="151">
        <v>88.146666666666704</v>
      </c>
      <c r="C23" s="151">
        <v>92.3333333333333</v>
      </c>
      <c r="D23" s="151">
        <v>93.333333333333329</v>
      </c>
      <c r="E23" s="151">
        <v>95.013333333333335</v>
      </c>
      <c r="F23" s="153">
        <v>95.293333333333337</v>
      </c>
    </row>
    <row r="24" spans="1:6" x14ac:dyDescent="0.35">
      <c r="A24" s="173" t="s">
        <v>78</v>
      </c>
      <c r="B24" s="151">
        <v>89.66</v>
      </c>
      <c r="C24" s="151">
        <v>91.1</v>
      </c>
      <c r="D24" s="151">
        <v>92.6</v>
      </c>
      <c r="E24" s="151">
        <v>96.513333333333321</v>
      </c>
      <c r="F24" s="153">
        <v>97.33</v>
      </c>
    </row>
    <row r="25" spans="1:6" x14ac:dyDescent="0.35">
      <c r="A25" s="174" t="s">
        <v>79</v>
      </c>
      <c r="B25" s="157">
        <v>93.44</v>
      </c>
      <c r="C25" s="157">
        <v>96.5</v>
      </c>
      <c r="D25" s="157">
        <v>97.86666666666666</v>
      </c>
      <c r="E25" s="157">
        <v>98.15666666666668</v>
      </c>
      <c r="F25" s="159">
        <v>98.973333333333343</v>
      </c>
    </row>
    <row r="26" spans="1:6" x14ac:dyDescent="0.35">
      <c r="A26" s="173" t="s">
        <v>80</v>
      </c>
      <c r="B26" s="151">
        <v>95.69</v>
      </c>
      <c r="C26" s="151">
        <v>96.7</v>
      </c>
      <c r="D26" s="151">
        <v>95.033333333333331</v>
      </c>
      <c r="E26" s="151">
        <v>96.203333333333333</v>
      </c>
      <c r="F26" s="153">
        <v>97.856666666666669</v>
      </c>
    </row>
    <row r="27" spans="1:6" x14ac:dyDescent="0.35">
      <c r="A27" s="173" t="s">
        <v>81</v>
      </c>
      <c r="B27" s="151">
        <v>95.86</v>
      </c>
      <c r="C27" s="151">
        <v>95.7</v>
      </c>
      <c r="D27" s="151">
        <v>94.6</v>
      </c>
      <c r="E27" s="151">
        <v>97.616666666666674</v>
      </c>
      <c r="F27" s="153">
        <v>98.603333333333339</v>
      </c>
    </row>
    <row r="28" spans="1:6" x14ac:dyDescent="0.35">
      <c r="A28" s="173" t="s">
        <v>82</v>
      </c>
      <c r="B28" s="151">
        <v>92.8333333333333</v>
      </c>
      <c r="C28" s="151">
        <v>94.966666666666697</v>
      </c>
      <c r="D28" s="151">
        <v>94.966666666666669</v>
      </c>
      <c r="E28" s="151">
        <v>96.820000000000007</v>
      </c>
      <c r="F28" s="153">
        <v>97.360000000000014</v>
      </c>
    </row>
    <row r="29" spans="1:6" x14ac:dyDescent="0.35">
      <c r="A29" s="173" t="s">
        <v>83</v>
      </c>
      <c r="B29" s="151">
        <v>95.8333333333333</v>
      </c>
      <c r="C29" s="151">
        <v>97.1</v>
      </c>
      <c r="D29" s="151">
        <v>97.433333333333337</v>
      </c>
      <c r="E29" s="151">
        <v>98.483333333333334</v>
      </c>
      <c r="F29" s="153">
        <v>98.81</v>
      </c>
    </row>
    <row r="30" spans="1:6" x14ac:dyDescent="0.35">
      <c r="A30" s="174" t="s">
        <v>84</v>
      </c>
      <c r="B30" s="157">
        <v>82.366666666666703</v>
      </c>
      <c r="C30" s="157">
        <v>87.533333333333303</v>
      </c>
      <c r="D30" s="157">
        <v>89.2</v>
      </c>
      <c r="E30" s="157">
        <v>95.986666666666679</v>
      </c>
      <c r="F30" s="159">
        <v>97.733333333333334</v>
      </c>
    </row>
    <row r="31" spans="1:6" x14ac:dyDescent="0.35">
      <c r="A31" s="173" t="s">
        <v>85</v>
      </c>
      <c r="B31" s="151">
        <v>91.48</v>
      </c>
      <c r="C31" s="151">
        <v>95.3333333333333</v>
      </c>
      <c r="D31" s="151">
        <v>95.766666666666666</v>
      </c>
      <c r="E31" s="151">
        <v>96.143333333333331</v>
      </c>
      <c r="F31" s="153">
        <v>98.59333333333332</v>
      </c>
    </row>
    <row r="32" spans="1:6" x14ac:dyDescent="0.35">
      <c r="A32" s="173" t="s">
        <v>86</v>
      </c>
      <c r="B32" s="151">
        <v>90.963333333333296</v>
      </c>
      <c r="C32" s="151">
        <v>94.266666666666694</v>
      </c>
      <c r="D32" s="151">
        <v>94.6</v>
      </c>
      <c r="E32" s="151">
        <v>94.866666666666674</v>
      </c>
      <c r="F32" s="153">
        <v>98.206666666666663</v>
      </c>
    </row>
    <row r="33" spans="1:6" x14ac:dyDescent="0.35">
      <c r="A33" s="173" t="s">
        <v>87</v>
      </c>
      <c r="B33" s="151">
        <v>95.676666666666705</v>
      </c>
      <c r="C33" s="151">
        <v>96</v>
      </c>
      <c r="D33" s="151">
        <v>97.333333333333329</v>
      </c>
      <c r="E33" s="151">
        <v>95.613333333333344</v>
      </c>
      <c r="F33" s="153">
        <v>99.06</v>
      </c>
    </row>
    <row r="34" spans="1:6" x14ac:dyDescent="0.35">
      <c r="A34" s="173" t="s">
        <v>88</v>
      </c>
      <c r="B34" s="151">
        <v>90.353333333333296</v>
      </c>
      <c r="C34" s="151">
        <v>93.5</v>
      </c>
      <c r="D34" s="151">
        <v>93.966666666666669</v>
      </c>
      <c r="E34" s="151">
        <v>96.586666666666659</v>
      </c>
      <c r="F34" s="153">
        <v>96.77</v>
      </c>
    </row>
    <row r="35" spans="1:6" x14ac:dyDescent="0.35">
      <c r="A35" s="174" t="s">
        <v>89</v>
      </c>
      <c r="B35" s="157">
        <v>94.326666666666696</v>
      </c>
      <c r="C35" s="157">
        <v>96.133333333333297</v>
      </c>
      <c r="D35" s="157">
        <v>97.666666666666671</v>
      </c>
      <c r="E35" s="157">
        <v>98.206666666666663</v>
      </c>
      <c r="F35" s="159">
        <v>98.83</v>
      </c>
    </row>
    <row r="36" spans="1:6" x14ac:dyDescent="0.35">
      <c r="A36" s="173" t="s">
        <v>90</v>
      </c>
      <c r="B36" s="151">
        <v>94.79</v>
      </c>
      <c r="C36" s="151">
        <v>93.6</v>
      </c>
      <c r="D36" s="151">
        <v>94.6</v>
      </c>
      <c r="E36" s="151">
        <v>95.923333333333332</v>
      </c>
      <c r="F36" s="153">
        <v>87.966666666666683</v>
      </c>
    </row>
    <row r="37" spans="1:6" x14ac:dyDescent="0.35">
      <c r="A37" s="173" t="s">
        <v>91</v>
      </c>
      <c r="B37" s="151">
        <v>82.046666666666695</v>
      </c>
      <c r="C37" s="151">
        <v>86.233333333333306</v>
      </c>
      <c r="D37" s="151">
        <v>91.2</v>
      </c>
      <c r="E37" s="151">
        <v>92.443333333333328</v>
      </c>
      <c r="F37" s="153">
        <v>95.110000000000014</v>
      </c>
    </row>
    <row r="38" spans="1:6" x14ac:dyDescent="0.35">
      <c r="A38" s="173" t="s">
        <v>92</v>
      </c>
      <c r="B38" s="151">
        <v>91.773333333333298</v>
      </c>
      <c r="C38" s="151">
        <v>93.433333333333294</v>
      </c>
      <c r="D38" s="151">
        <v>95.066666666666663</v>
      </c>
      <c r="E38" s="151">
        <v>94.84666666666665</v>
      </c>
      <c r="F38" s="153">
        <v>94.843333333333348</v>
      </c>
    </row>
    <row r="39" spans="1:6" x14ac:dyDescent="0.35">
      <c r="A39" s="173" t="s">
        <v>93</v>
      </c>
      <c r="B39" s="151">
        <v>88.293333333333294</v>
      </c>
      <c r="C39" s="151">
        <v>93.5</v>
      </c>
      <c r="D39" s="151">
        <v>93.9</v>
      </c>
      <c r="E39" s="151">
        <v>95.530000000000015</v>
      </c>
      <c r="F39" s="153">
        <v>97.679999999999993</v>
      </c>
    </row>
    <row r="40" spans="1:6" x14ac:dyDescent="0.35">
      <c r="A40" s="174" t="s">
        <v>94</v>
      </c>
      <c r="B40" s="157">
        <v>94.636666666666699</v>
      </c>
      <c r="C40" s="157">
        <v>96.3</v>
      </c>
      <c r="D40" s="157">
        <v>95.8</v>
      </c>
      <c r="E40" s="157">
        <v>98.473333333333343</v>
      </c>
      <c r="F40" s="159">
        <v>98.11333333333333</v>
      </c>
    </row>
    <row r="41" spans="1:6" x14ac:dyDescent="0.35">
      <c r="A41" s="173" t="s">
        <v>95</v>
      </c>
      <c r="B41" s="151">
        <v>92.436666666666696</v>
      </c>
      <c r="C41" s="151">
        <v>94.5</v>
      </c>
      <c r="D41" s="151">
        <v>94.833333333333329</v>
      </c>
      <c r="E41" s="151">
        <v>96.743333333333339</v>
      </c>
      <c r="F41" s="153">
        <v>97.903333333333322</v>
      </c>
    </row>
    <row r="42" spans="1:6" x14ac:dyDescent="0.35">
      <c r="A42" s="173" t="s">
        <v>96</v>
      </c>
      <c r="B42" s="151">
        <v>90.25</v>
      </c>
      <c r="C42" s="151">
        <v>91.3</v>
      </c>
      <c r="D42" s="151">
        <v>91.166666666666671</v>
      </c>
      <c r="E42" s="151">
        <v>95.719999999999985</v>
      </c>
      <c r="F42" s="153">
        <v>98.323333333333338</v>
      </c>
    </row>
    <row r="43" spans="1:6" x14ac:dyDescent="0.35">
      <c r="A43" s="173" t="s">
        <v>97</v>
      </c>
      <c r="B43" s="151">
        <v>90.603333333333296</v>
      </c>
      <c r="C43" s="151">
        <v>96.033333333333303</v>
      </c>
      <c r="D43" s="151">
        <v>94.8</v>
      </c>
      <c r="E43" s="151">
        <v>97.596666666666678</v>
      </c>
      <c r="F43" s="153">
        <v>99.346666666666678</v>
      </c>
    </row>
    <row r="44" spans="1:6" x14ac:dyDescent="0.35">
      <c r="A44" s="173" t="s">
        <v>98</v>
      </c>
      <c r="B44" s="151">
        <v>94.85</v>
      </c>
      <c r="C44" s="151">
        <v>96.9</v>
      </c>
      <c r="D44" s="151">
        <v>96.6</v>
      </c>
      <c r="E44" s="151">
        <v>98.17</v>
      </c>
      <c r="F44" s="153">
        <v>98.71</v>
      </c>
    </row>
    <row r="45" spans="1:6" x14ac:dyDescent="0.35">
      <c r="A45" s="174" t="s">
        <v>99</v>
      </c>
      <c r="B45" s="157">
        <v>93.626666666666694</v>
      </c>
      <c r="C45" s="157">
        <v>95.7</v>
      </c>
      <c r="D45" s="157">
        <v>94.9</v>
      </c>
      <c r="E45" s="157">
        <v>97.173333333333332</v>
      </c>
      <c r="F45" s="159">
        <v>98.15333333333335</v>
      </c>
    </row>
    <row r="46" spans="1:6" x14ac:dyDescent="0.35">
      <c r="A46" s="173" t="s">
        <v>100</v>
      </c>
      <c r="B46" s="151">
        <v>83.653333333333293</v>
      </c>
      <c r="C46" s="151">
        <v>91.3</v>
      </c>
      <c r="D46" s="151">
        <v>93.166666666666671</v>
      </c>
      <c r="E46" s="151">
        <v>94.33</v>
      </c>
      <c r="F46" s="153">
        <v>98.34333333333332</v>
      </c>
    </row>
    <row r="47" spans="1:6" x14ac:dyDescent="0.35">
      <c r="A47" s="173" t="s">
        <v>101</v>
      </c>
      <c r="B47" s="151">
        <v>93.203333333333305</v>
      </c>
      <c r="C47" s="151">
        <v>93.3333333333333</v>
      </c>
      <c r="D47" s="151">
        <v>94.333333333333329</v>
      </c>
      <c r="E47" s="151">
        <v>97.766666666666666</v>
      </c>
      <c r="F47" s="153">
        <v>97.466666666666683</v>
      </c>
    </row>
    <row r="48" spans="1:6" x14ac:dyDescent="0.35">
      <c r="A48" s="173" t="s">
        <v>102</v>
      </c>
      <c r="B48" s="151">
        <v>88.486666666666693</v>
      </c>
      <c r="C48" s="151">
        <v>93.966666666666697</v>
      </c>
      <c r="D48" s="151">
        <v>95.5</v>
      </c>
      <c r="E48" s="151">
        <v>92.19</v>
      </c>
      <c r="F48" s="153">
        <v>98.006666666666661</v>
      </c>
    </row>
    <row r="49" spans="1:6" x14ac:dyDescent="0.35">
      <c r="A49" s="173" t="s">
        <v>103</v>
      </c>
      <c r="B49" s="151">
        <v>88.403333333333293</v>
      </c>
      <c r="C49" s="151">
        <v>91.033333333333303</v>
      </c>
      <c r="D49" s="151">
        <v>93.533333333333331</v>
      </c>
      <c r="E49" s="151">
        <v>95.236666666666665</v>
      </c>
      <c r="F49" s="153">
        <v>98.556666666666672</v>
      </c>
    </row>
    <row r="50" spans="1:6" x14ac:dyDescent="0.35">
      <c r="A50" s="174" t="s">
        <v>104</v>
      </c>
      <c r="B50" s="157">
        <v>92.52</v>
      </c>
      <c r="C50" s="157">
        <v>96.6666666666667</v>
      </c>
      <c r="D50" s="157">
        <v>95.933333333333337</v>
      </c>
      <c r="E50" s="157">
        <v>96.666666666666671</v>
      </c>
      <c r="F50" s="159">
        <v>97.110000000000014</v>
      </c>
    </row>
    <row r="51" spans="1:6" x14ac:dyDescent="0.35">
      <c r="A51" s="173" t="s">
        <v>105</v>
      </c>
      <c r="B51" s="151">
        <v>92.256666666666703</v>
      </c>
      <c r="C51" s="151">
        <v>95.933333333333294</v>
      </c>
      <c r="D51" s="151">
        <v>95.566666666666663</v>
      </c>
      <c r="E51" s="151">
        <v>98.143333333333317</v>
      </c>
      <c r="F51" s="153">
        <v>98.566666666666663</v>
      </c>
    </row>
    <row r="52" spans="1:6" x14ac:dyDescent="0.35">
      <c r="A52" s="173" t="s">
        <v>106</v>
      </c>
      <c r="B52" s="151">
        <v>93.053333333333299</v>
      </c>
      <c r="C52" s="151">
        <v>94.9</v>
      </c>
      <c r="D52" s="151">
        <v>95.36666666666666</v>
      </c>
      <c r="E52" s="151">
        <v>95.273333333333326</v>
      </c>
      <c r="F52" s="153">
        <v>97.953333333333333</v>
      </c>
    </row>
    <row r="53" spans="1:6" x14ac:dyDescent="0.35">
      <c r="A53" s="173" t="s">
        <v>107</v>
      </c>
      <c r="B53" s="151">
        <v>93.013333333333307</v>
      </c>
      <c r="C53" s="151">
        <v>94.533333333333303</v>
      </c>
      <c r="D53" s="151">
        <v>94.9</v>
      </c>
      <c r="E53" s="151">
        <v>98.139999999999986</v>
      </c>
      <c r="F53" s="153">
        <v>98.983333333333334</v>
      </c>
    </row>
    <row r="54" spans="1:6" x14ac:dyDescent="0.35">
      <c r="A54" s="173" t="s">
        <v>108</v>
      </c>
      <c r="B54" s="151">
        <v>87.69</v>
      </c>
      <c r="C54" s="151">
        <v>92.9</v>
      </c>
      <c r="D54" s="151">
        <v>94</v>
      </c>
      <c r="E54" s="151">
        <v>96.206666666666663</v>
      </c>
      <c r="F54" s="153">
        <v>98.946666666666658</v>
      </c>
    </row>
    <row r="55" spans="1:6" x14ac:dyDescent="0.35">
      <c r="A55" s="173" t="s">
        <v>109</v>
      </c>
      <c r="B55" s="151">
        <v>95.22</v>
      </c>
      <c r="C55" s="151">
        <v>97</v>
      </c>
      <c r="D55" s="151">
        <v>94.8</v>
      </c>
      <c r="E55" s="151">
        <v>98.323333333333338</v>
      </c>
      <c r="F55" s="153">
        <v>98.186666666666667</v>
      </c>
    </row>
    <row r="56" spans="1:6" ht="14.25" thickBot="1" x14ac:dyDescent="0.4">
      <c r="A56" s="173" t="s">
        <v>110</v>
      </c>
      <c r="B56" s="151">
        <v>89.87</v>
      </c>
      <c r="C56" s="151">
        <v>95.033333333333303</v>
      </c>
      <c r="D56" s="151">
        <v>94.733333333333334</v>
      </c>
      <c r="E56" s="151">
        <v>97.27</v>
      </c>
      <c r="F56" s="153">
        <v>97.59333333333332</v>
      </c>
    </row>
    <row r="57" spans="1:6" ht="14.25" thickBot="1" x14ac:dyDescent="0.4">
      <c r="A57" s="175" t="s">
        <v>56</v>
      </c>
      <c r="B57" s="164">
        <v>91.6</v>
      </c>
      <c r="C57" s="164">
        <v>93.9</v>
      </c>
      <c r="D57" s="164">
        <v>94.4</v>
      </c>
      <c r="E57" s="164">
        <v>95.813333333333333</v>
      </c>
      <c r="F57" s="166">
        <v>97.029999999999987</v>
      </c>
    </row>
    <row r="58" spans="1:6" x14ac:dyDescent="0.35">
      <c r="A58" s="176"/>
      <c r="B58" s="177"/>
      <c r="C58" s="178"/>
      <c r="D58" s="178"/>
      <c r="E58" s="178"/>
      <c r="F58" s="168"/>
    </row>
    <row r="59" spans="1:6" x14ac:dyDescent="0.35">
      <c r="A59" s="474" t="s">
        <v>118</v>
      </c>
      <c r="B59" s="474"/>
      <c r="C59" s="474"/>
      <c r="D59" s="474"/>
      <c r="E59" s="474"/>
      <c r="F59" s="474"/>
    </row>
    <row r="62" spans="1:6" x14ac:dyDescent="0.35">
      <c r="D62" s="18"/>
    </row>
  </sheetData>
  <mergeCells count="4">
    <mergeCell ref="A1:F1"/>
    <mergeCell ref="A2:F2"/>
    <mergeCell ref="A3:F3"/>
    <mergeCell ref="A59:F59"/>
  </mergeCells>
  <printOptions horizontalCentered="1"/>
  <pageMargins left="0.7" right="0.7" top="0.75" bottom="0.75" header="0.3" footer="0.3"/>
  <pageSetup scale="7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76"/>
  <sheetViews>
    <sheetView zoomScaleNormal="100" zoomScaleSheetLayoutView="100" workbookViewId="0">
      <selection activeCell="A2" sqref="A2:G2"/>
    </sheetView>
  </sheetViews>
  <sheetFormatPr defaultColWidth="12.86328125" defaultRowHeight="13.9" x14ac:dyDescent="0.4"/>
  <cols>
    <col min="1" max="1" width="18.59765625" style="3" bestFit="1" customWidth="1"/>
    <col min="2" max="6" width="12.73046875" style="3" customWidth="1"/>
    <col min="7" max="7" width="13.73046875" style="3" customWidth="1"/>
    <col min="8" max="16384" width="12.86328125" style="3"/>
  </cols>
  <sheetData>
    <row r="1" spans="1:12" ht="17.25" x14ac:dyDescent="0.45">
      <c r="A1" s="459" t="s">
        <v>119</v>
      </c>
      <c r="B1" s="459"/>
      <c r="C1" s="459"/>
      <c r="D1" s="459"/>
      <c r="E1" s="459"/>
      <c r="F1" s="459"/>
      <c r="G1" s="459"/>
    </row>
    <row r="2" spans="1:12" ht="17.25" x14ac:dyDescent="0.45">
      <c r="A2" s="459" t="s">
        <v>261</v>
      </c>
      <c r="B2" s="459"/>
      <c r="C2" s="459"/>
      <c r="D2" s="459"/>
      <c r="E2" s="459"/>
      <c r="F2" s="459"/>
      <c r="G2" s="459"/>
    </row>
    <row r="3" spans="1:12" ht="15" x14ac:dyDescent="0.4">
      <c r="A3" s="476" t="s">
        <v>14</v>
      </c>
      <c r="B3" s="476"/>
      <c r="C3" s="476"/>
      <c r="D3" s="476"/>
      <c r="E3" s="476"/>
      <c r="F3" s="476"/>
      <c r="G3" s="476"/>
    </row>
    <row r="4" spans="1:12" ht="6" customHeight="1" thickBot="1" x14ac:dyDescent="0.55000000000000004">
      <c r="A4" s="475"/>
      <c r="B4" s="475"/>
      <c r="C4" s="475"/>
      <c r="D4" s="475"/>
      <c r="E4" s="475"/>
      <c r="F4" s="475"/>
      <c r="G4" s="475"/>
    </row>
    <row r="5" spans="1:12" ht="27" x14ac:dyDescent="0.4">
      <c r="A5" s="179"/>
      <c r="B5" s="180" t="s">
        <v>15</v>
      </c>
      <c r="C5" s="181" t="s">
        <v>120</v>
      </c>
      <c r="D5" s="181" t="s">
        <v>121</v>
      </c>
      <c r="E5" s="181" t="s">
        <v>122</v>
      </c>
      <c r="F5" s="182" t="s">
        <v>123</v>
      </c>
      <c r="G5" s="95" t="s">
        <v>20</v>
      </c>
    </row>
    <row r="6" spans="1:12" x14ac:dyDescent="0.4">
      <c r="A6" s="183" t="s">
        <v>60</v>
      </c>
      <c r="B6" s="184">
        <v>97.89905275382948</v>
      </c>
      <c r="C6" s="184">
        <v>98.864090224368098</v>
      </c>
      <c r="D6" s="184">
        <v>98.07833385883761</v>
      </c>
      <c r="E6" s="184">
        <v>98.779860808123729</v>
      </c>
      <c r="F6" s="185">
        <v>98.745348271436953</v>
      </c>
      <c r="G6" s="186">
        <v>98.420833098609265</v>
      </c>
      <c r="I6" s="15"/>
      <c r="J6" s="15"/>
      <c r="K6" s="15"/>
      <c r="L6" s="15"/>
    </row>
    <row r="7" spans="1:12" x14ac:dyDescent="0.4">
      <c r="A7" s="55" t="s">
        <v>61</v>
      </c>
      <c r="B7" s="187">
        <v>98.243916052358912</v>
      </c>
      <c r="C7" s="187">
        <v>98.721093004801958</v>
      </c>
      <c r="D7" s="187">
        <v>100</v>
      </c>
      <c r="E7" s="187">
        <v>99.049920374695219</v>
      </c>
      <c r="F7" s="188">
        <v>100</v>
      </c>
      <c r="G7" s="189">
        <v>99.341570844427451</v>
      </c>
      <c r="I7" s="15"/>
      <c r="J7" s="15"/>
      <c r="K7" s="15"/>
      <c r="L7" s="15"/>
    </row>
    <row r="8" spans="1:12" x14ac:dyDescent="0.4">
      <c r="A8" s="55" t="s">
        <v>62</v>
      </c>
      <c r="B8" s="187">
        <v>98.270781006620254</v>
      </c>
      <c r="C8" s="187">
        <v>98.288665978129103</v>
      </c>
      <c r="D8" s="187">
        <v>100</v>
      </c>
      <c r="E8" s="187">
        <v>100</v>
      </c>
      <c r="F8" s="188">
        <v>100.00000000000001</v>
      </c>
      <c r="G8" s="189">
        <v>99.317821420991805</v>
      </c>
      <c r="I8" s="15"/>
      <c r="J8" s="15"/>
      <c r="K8" s="15"/>
      <c r="L8" s="15"/>
    </row>
    <row r="9" spans="1:12" x14ac:dyDescent="0.4">
      <c r="A9" s="55" t="s">
        <v>63</v>
      </c>
      <c r="B9" s="187">
        <v>95.890437592821954</v>
      </c>
      <c r="C9" s="187">
        <v>94.945771709585458</v>
      </c>
      <c r="D9" s="187">
        <v>94.012441517391366</v>
      </c>
      <c r="E9" s="187">
        <v>96.654084983048307</v>
      </c>
      <c r="F9" s="188">
        <v>97.574758552270765</v>
      </c>
      <c r="G9" s="189">
        <v>95.731450357895696</v>
      </c>
      <c r="I9" s="15"/>
      <c r="J9" s="15"/>
      <c r="K9" s="15"/>
      <c r="L9" s="15"/>
    </row>
    <row r="10" spans="1:12" x14ac:dyDescent="0.4">
      <c r="A10" s="59" t="s">
        <v>64</v>
      </c>
      <c r="B10" s="190">
        <v>93.298486997258792</v>
      </c>
      <c r="C10" s="190">
        <v>94.950239629665276</v>
      </c>
      <c r="D10" s="190">
        <v>96.457081665292648</v>
      </c>
      <c r="E10" s="190">
        <v>94.594814349249773</v>
      </c>
      <c r="F10" s="191">
        <v>97.067154514966532</v>
      </c>
      <c r="G10" s="192">
        <v>95.59352185530058</v>
      </c>
      <c r="I10" s="15"/>
      <c r="J10" s="15"/>
      <c r="K10" s="15"/>
      <c r="L10" s="15"/>
    </row>
    <row r="11" spans="1:12" x14ac:dyDescent="0.4">
      <c r="A11" s="55" t="s">
        <v>65</v>
      </c>
      <c r="B11" s="187">
        <v>99.33280813935275</v>
      </c>
      <c r="C11" s="187">
        <v>99.617824317609404</v>
      </c>
      <c r="D11" s="187">
        <v>99.415563639991973</v>
      </c>
      <c r="E11" s="187">
        <v>98.809286107596307</v>
      </c>
      <c r="F11" s="188">
        <v>99.172327143614353</v>
      </c>
      <c r="G11" s="189">
        <v>99.268941423287686</v>
      </c>
      <c r="I11" s="15"/>
      <c r="J11" s="15"/>
      <c r="K11" s="15"/>
      <c r="L11" s="15"/>
    </row>
    <row r="12" spans="1:12" x14ac:dyDescent="0.4">
      <c r="A12" s="55" t="s">
        <v>66</v>
      </c>
      <c r="B12" s="187">
        <v>96.816195655114981</v>
      </c>
      <c r="C12" s="187">
        <v>100</v>
      </c>
      <c r="D12" s="187">
        <v>97.25867637890255</v>
      </c>
      <c r="E12" s="187">
        <v>100</v>
      </c>
      <c r="F12" s="188">
        <v>98.792426563062421</v>
      </c>
      <c r="G12" s="189">
        <v>98.551101207386921</v>
      </c>
      <c r="I12" s="15"/>
      <c r="J12" s="15"/>
      <c r="K12" s="15"/>
      <c r="L12" s="15"/>
    </row>
    <row r="13" spans="1:12" x14ac:dyDescent="0.4">
      <c r="A13" s="55" t="s">
        <v>67</v>
      </c>
      <c r="B13" s="187">
        <v>98.869277899318874</v>
      </c>
      <c r="C13" s="187">
        <v>97.280369601695654</v>
      </c>
      <c r="D13" s="187">
        <v>99.206183610471172</v>
      </c>
      <c r="E13" s="187">
        <v>99.999999999999986</v>
      </c>
      <c r="F13" s="188">
        <v>99.087000190052521</v>
      </c>
      <c r="G13" s="189">
        <v>98.768891201067106</v>
      </c>
      <c r="I13" s="15"/>
      <c r="J13" s="15"/>
      <c r="K13" s="15"/>
      <c r="L13" s="15"/>
    </row>
    <row r="14" spans="1:12" x14ac:dyDescent="0.4">
      <c r="A14" s="193" t="s">
        <v>68</v>
      </c>
      <c r="B14" s="187">
        <v>96.287424410995328</v>
      </c>
      <c r="C14" s="187">
        <v>96.859517655878534</v>
      </c>
      <c r="D14" s="187">
        <v>100</v>
      </c>
      <c r="E14" s="187">
        <v>99.245413625180859</v>
      </c>
      <c r="F14" s="188">
        <v>98.178240022794682</v>
      </c>
      <c r="G14" s="189">
        <v>97.929750741639324</v>
      </c>
      <c r="I14" s="15"/>
      <c r="J14" s="15"/>
      <c r="K14" s="15"/>
      <c r="L14" s="15"/>
    </row>
    <row r="15" spans="1:12" x14ac:dyDescent="0.4">
      <c r="A15" s="59" t="s">
        <v>69</v>
      </c>
      <c r="B15" s="190">
        <v>89.974934871654241</v>
      </c>
      <c r="C15" s="190">
        <v>93.229136175409778</v>
      </c>
      <c r="D15" s="190">
        <v>92.508532261115477</v>
      </c>
      <c r="E15" s="190">
        <v>90.928439321200457</v>
      </c>
      <c r="F15" s="191">
        <v>95.406254800571574</v>
      </c>
      <c r="G15" s="192">
        <v>92.566550169480209</v>
      </c>
      <c r="I15" s="15"/>
      <c r="J15" s="15"/>
      <c r="K15" s="15"/>
      <c r="L15" s="15"/>
    </row>
    <row r="16" spans="1:12" x14ac:dyDescent="0.4">
      <c r="A16" s="55" t="s">
        <v>70</v>
      </c>
      <c r="B16" s="187">
        <v>93.71315290728198</v>
      </c>
      <c r="C16" s="187">
        <v>95.105488557425019</v>
      </c>
      <c r="D16" s="187">
        <v>97.149139060503671</v>
      </c>
      <c r="E16" s="187">
        <v>96.850575744998849</v>
      </c>
      <c r="F16" s="188">
        <v>97.169751945541677</v>
      </c>
      <c r="G16" s="189">
        <v>95.885757361133813</v>
      </c>
      <c r="I16" s="15"/>
      <c r="J16" s="15"/>
      <c r="K16" s="15"/>
      <c r="L16" s="15"/>
    </row>
    <row r="17" spans="1:12" x14ac:dyDescent="0.4">
      <c r="A17" s="55" t="s">
        <v>71</v>
      </c>
      <c r="B17" s="187">
        <v>92.799913337618804</v>
      </c>
      <c r="C17" s="187">
        <v>98.580493702085505</v>
      </c>
      <c r="D17" s="187">
        <v>97.339372956970053</v>
      </c>
      <c r="E17" s="187">
        <v>98.546431550400925</v>
      </c>
      <c r="F17" s="188">
        <v>98.711813736280149</v>
      </c>
      <c r="G17" s="189">
        <v>97.484230706658138</v>
      </c>
      <c r="I17" s="15"/>
      <c r="J17" s="15"/>
      <c r="K17" s="15"/>
      <c r="L17" s="15"/>
    </row>
    <row r="18" spans="1:12" x14ac:dyDescent="0.4">
      <c r="A18" s="55" t="s">
        <v>72</v>
      </c>
      <c r="B18" s="187">
        <v>99.137883198541644</v>
      </c>
      <c r="C18" s="187">
        <v>97.771395529411691</v>
      </c>
      <c r="D18" s="187">
        <v>99.473509709690319</v>
      </c>
      <c r="E18" s="187">
        <v>100</v>
      </c>
      <c r="F18" s="188">
        <v>98.530389882719149</v>
      </c>
      <c r="G18" s="189">
        <v>98.846145755143269</v>
      </c>
      <c r="I18" s="15"/>
      <c r="J18" s="15"/>
      <c r="K18" s="15"/>
      <c r="L18" s="15"/>
    </row>
    <row r="19" spans="1:12" x14ac:dyDescent="0.4">
      <c r="A19" s="55" t="s">
        <v>73</v>
      </c>
      <c r="B19" s="187">
        <v>98.99552744460135</v>
      </c>
      <c r="C19" s="187">
        <v>99.63989198151836</v>
      </c>
      <c r="D19" s="187">
        <v>98.849384244764281</v>
      </c>
      <c r="E19" s="187">
        <v>99.467250221450044</v>
      </c>
      <c r="F19" s="188">
        <v>99.029204727997481</v>
      </c>
      <c r="G19" s="189">
        <v>99.157049410327261</v>
      </c>
      <c r="I19" s="15"/>
      <c r="J19" s="15"/>
      <c r="K19" s="15"/>
      <c r="L19" s="15"/>
    </row>
    <row r="20" spans="1:12" x14ac:dyDescent="0.4">
      <c r="A20" s="59" t="s">
        <v>74</v>
      </c>
      <c r="B20" s="190">
        <v>95.4198286323752</v>
      </c>
      <c r="C20" s="190">
        <v>94.819124902624722</v>
      </c>
      <c r="D20" s="190">
        <v>96.852819775418538</v>
      </c>
      <c r="E20" s="190">
        <v>98.760683445340788</v>
      </c>
      <c r="F20" s="191">
        <v>98.549405456462125</v>
      </c>
      <c r="G20" s="192">
        <v>96.836940091727527</v>
      </c>
      <c r="I20" s="15"/>
      <c r="J20" s="15"/>
      <c r="K20" s="15"/>
      <c r="L20" s="15"/>
    </row>
    <row r="21" spans="1:12" x14ac:dyDescent="0.4">
      <c r="A21" s="55" t="s">
        <v>75</v>
      </c>
      <c r="B21" s="187">
        <v>100</v>
      </c>
      <c r="C21" s="187">
        <v>99.501737169986427</v>
      </c>
      <c r="D21" s="187">
        <v>97.789329019327681</v>
      </c>
      <c r="E21" s="187">
        <v>99.440302853277203</v>
      </c>
      <c r="F21" s="188">
        <v>99.647185683545175</v>
      </c>
      <c r="G21" s="189">
        <v>99.323590215055532</v>
      </c>
      <c r="I21" s="15"/>
      <c r="J21" s="15"/>
      <c r="K21" s="15"/>
      <c r="L21" s="15"/>
    </row>
    <row r="22" spans="1:12" x14ac:dyDescent="0.4">
      <c r="A22" s="55" t="s">
        <v>76</v>
      </c>
      <c r="B22" s="187">
        <v>98.023506285145174</v>
      </c>
      <c r="C22" s="187">
        <v>99.999999999999986</v>
      </c>
      <c r="D22" s="187">
        <v>100</v>
      </c>
      <c r="E22" s="187">
        <v>99.2238862619202</v>
      </c>
      <c r="F22" s="188">
        <v>99.50868553645941</v>
      </c>
      <c r="G22" s="189">
        <v>99.401421770063678</v>
      </c>
      <c r="I22" s="15"/>
      <c r="J22" s="15"/>
      <c r="K22" s="15"/>
      <c r="L22" s="15"/>
    </row>
    <row r="23" spans="1:12" x14ac:dyDescent="0.4">
      <c r="A23" s="55" t="s">
        <v>77</v>
      </c>
      <c r="B23" s="187">
        <v>92.461592997248516</v>
      </c>
      <c r="C23" s="187">
        <v>97.675578797538762</v>
      </c>
      <c r="D23" s="187">
        <v>98.218391297156828</v>
      </c>
      <c r="E23" s="187">
        <v>96.339111275722956</v>
      </c>
      <c r="F23" s="188">
        <v>97.016951334292557</v>
      </c>
      <c r="G23" s="189">
        <v>96.032728691858665</v>
      </c>
      <c r="I23" s="15"/>
      <c r="J23" s="15"/>
      <c r="K23" s="15"/>
      <c r="L23" s="15"/>
    </row>
    <row r="24" spans="1:12" x14ac:dyDescent="0.4">
      <c r="A24" s="55" t="s">
        <v>78</v>
      </c>
      <c r="B24" s="187">
        <v>94.585220652962178</v>
      </c>
      <c r="C24" s="187">
        <v>97.327377625004146</v>
      </c>
      <c r="D24" s="187">
        <v>98.605160221409704</v>
      </c>
      <c r="E24" s="187">
        <v>99.585878849787449</v>
      </c>
      <c r="F24" s="188">
        <v>97.744812632918126</v>
      </c>
      <c r="G24" s="189">
        <v>97.156682578014426</v>
      </c>
      <c r="I24" s="15"/>
      <c r="J24" s="15"/>
      <c r="K24" s="15"/>
      <c r="L24" s="15"/>
    </row>
    <row r="25" spans="1:12" x14ac:dyDescent="0.4">
      <c r="A25" s="59" t="s">
        <v>79</v>
      </c>
      <c r="B25" s="190">
        <v>100</v>
      </c>
      <c r="C25" s="190">
        <v>99.999999999999986</v>
      </c>
      <c r="D25" s="190">
        <v>100</v>
      </c>
      <c r="E25" s="190">
        <v>99.187997132164426</v>
      </c>
      <c r="F25" s="191">
        <v>100</v>
      </c>
      <c r="G25" s="192">
        <v>99.887155297305526</v>
      </c>
      <c r="I25" s="15"/>
      <c r="J25" s="15"/>
      <c r="K25" s="15"/>
      <c r="L25" s="15"/>
    </row>
    <row r="26" spans="1:12" x14ac:dyDescent="0.4">
      <c r="A26" s="55" t="s">
        <v>80</v>
      </c>
      <c r="B26" s="187">
        <v>98.477002482120241</v>
      </c>
      <c r="C26" s="187">
        <v>96.918751397946124</v>
      </c>
      <c r="D26" s="187">
        <v>98.082623856409839</v>
      </c>
      <c r="E26" s="187">
        <v>97.612712911518543</v>
      </c>
      <c r="F26" s="188">
        <v>98.577300679599091</v>
      </c>
      <c r="G26" s="189">
        <v>98.083487144273491</v>
      </c>
      <c r="I26" s="15"/>
      <c r="J26" s="15"/>
      <c r="K26" s="15"/>
      <c r="L26" s="15"/>
    </row>
    <row r="27" spans="1:12" x14ac:dyDescent="0.4">
      <c r="A27" s="55" t="s">
        <v>81</v>
      </c>
      <c r="B27" s="187">
        <v>97.07346728750943</v>
      </c>
      <c r="C27" s="187">
        <v>96.267658166451682</v>
      </c>
      <c r="D27" s="187">
        <v>98.623705221050798</v>
      </c>
      <c r="E27" s="187">
        <v>100</v>
      </c>
      <c r="F27" s="188">
        <v>98.832765697871309</v>
      </c>
      <c r="G27" s="189">
        <v>98.201231799138583</v>
      </c>
      <c r="I27" s="15"/>
      <c r="J27" s="15"/>
      <c r="K27" s="15"/>
      <c r="L27" s="15"/>
    </row>
    <row r="28" spans="1:12" x14ac:dyDescent="0.4">
      <c r="A28" s="55" t="s">
        <v>82</v>
      </c>
      <c r="B28" s="187">
        <v>91.055320830278816</v>
      </c>
      <c r="C28" s="187">
        <v>98.1390949180701</v>
      </c>
      <c r="D28" s="187">
        <v>97.278599875798292</v>
      </c>
      <c r="E28" s="187">
        <v>97.978225847362808</v>
      </c>
      <c r="F28" s="188">
        <v>98.021241105642332</v>
      </c>
      <c r="G28" s="189">
        <v>96.431561978759476</v>
      </c>
      <c r="I28" s="15"/>
      <c r="J28" s="15"/>
      <c r="K28" s="15"/>
      <c r="L28" s="15"/>
    </row>
    <row r="29" spans="1:12" x14ac:dyDescent="0.4">
      <c r="A29" s="55" t="s">
        <v>83</v>
      </c>
      <c r="B29" s="187">
        <v>99.46092322631705</v>
      </c>
      <c r="C29" s="187">
        <v>97.464579825292333</v>
      </c>
      <c r="D29" s="187">
        <v>100</v>
      </c>
      <c r="E29" s="187">
        <v>99.255869023206742</v>
      </c>
      <c r="F29" s="188">
        <v>98.90624889216933</v>
      </c>
      <c r="G29" s="189">
        <v>98.93582322330775</v>
      </c>
      <c r="I29" s="15"/>
      <c r="J29" s="15"/>
      <c r="K29" s="15"/>
      <c r="L29" s="15"/>
    </row>
    <row r="30" spans="1:12" x14ac:dyDescent="0.4">
      <c r="A30" s="59" t="s">
        <v>84</v>
      </c>
      <c r="B30" s="190">
        <v>95.828657460597626</v>
      </c>
      <c r="C30" s="190">
        <v>97.114003655536308</v>
      </c>
      <c r="D30" s="190">
        <v>95.673175824294802</v>
      </c>
      <c r="E30" s="190">
        <v>99.448898033208081</v>
      </c>
      <c r="F30" s="191">
        <v>97.919762205454973</v>
      </c>
      <c r="G30" s="192">
        <v>96.852645002786517</v>
      </c>
      <c r="I30" s="15"/>
      <c r="J30" s="15"/>
      <c r="K30" s="15"/>
      <c r="L30" s="15"/>
    </row>
    <row r="31" spans="1:12" x14ac:dyDescent="0.4">
      <c r="A31" s="55" t="s">
        <v>85</v>
      </c>
      <c r="B31" s="187">
        <v>96.508521323631911</v>
      </c>
      <c r="C31" s="187">
        <v>96.020808442715193</v>
      </c>
      <c r="D31" s="187">
        <v>98.587481783924844</v>
      </c>
      <c r="E31" s="187">
        <v>100</v>
      </c>
      <c r="F31" s="188">
        <v>98.869407428362805</v>
      </c>
      <c r="G31" s="189">
        <v>97.838839125534591</v>
      </c>
      <c r="I31" s="15"/>
      <c r="J31" s="15"/>
      <c r="K31" s="15"/>
      <c r="L31" s="15"/>
    </row>
    <row r="32" spans="1:12" x14ac:dyDescent="0.4">
      <c r="A32" s="55" t="s">
        <v>86</v>
      </c>
      <c r="B32" s="187">
        <v>97.209345200966936</v>
      </c>
      <c r="C32" s="187">
        <v>97.690357845148625</v>
      </c>
      <c r="D32" s="187">
        <v>100</v>
      </c>
      <c r="E32" s="187">
        <v>100</v>
      </c>
      <c r="F32" s="188">
        <v>98.335987005074188</v>
      </c>
      <c r="G32" s="189">
        <v>98.389514253653559</v>
      </c>
      <c r="I32" s="15"/>
      <c r="J32" s="15"/>
      <c r="K32" s="15"/>
      <c r="L32" s="15"/>
    </row>
    <row r="33" spans="1:12" x14ac:dyDescent="0.4">
      <c r="A33" s="55" t="s">
        <v>87</v>
      </c>
      <c r="B33" s="187">
        <v>95.65486174448516</v>
      </c>
      <c r="C33" s="187">
        <v>98.716765711302614</v>
      </c>
      <c r="D33" s="187">
        <v>98.519197082213751</v>
      </c>
      <c r="E33" s="187">
        <v>97.504327173163091</v>
      </c>
      <c r="F33" s="188">
        <v>98.223919144860588</v>
      </c>
      <c r="G33" s="189">
        <v>97.865958950175383</v>
      </c>
      <c r="I33" s="15"/>
      <c r="J33" s="15"/>
      <c r="K33" s="15"/>
      <c r="L33" s="15"/>
    </row>
    <row r="34" spans="1:12" x14ac:dyDescent="0.4">
      <c r="A34" s="55" t="s">
        <v>88</v>
      </c>
      <c r="B34" s="187">
        <v>94.803968923962344</v>
      </c>
      <c r="C34" s="187">
        <v>98.651920458521118</v>
      </c>
      <c r="D34" s="187">
        <v>97.983904433573869</v>
      </c>
      <c r="E34" s="187">
        <v>99.213879513619275</v>
      </c>
      <c r="F34" s="188">
        <v>97.539094236459036</v>
      </c>
      <c r="G34" s="189">
        <v>97.510867754766423</v>
      </c>
      <c r="I34" s="15"/>
      <c r="J34" s="15"/>
      <c r="K34" s="15"/>
      <c r="L34" s="15"/>
    </row>
    <row r="35" spans="1:12" x14ac:dyDescent="0.4">
      <c r="A35" s="59" t="s">
        <v>89</v>
      </c>
      <c r="B35" s="190">
        <v>100</v>
      </c>
      <c r="C35" s="190">
        <v>98.199835017948118</v>
      </c>
      <c r="D35" s="190">
        <v>99.223655588155466</v>
      </c>
      <c r="E35" s="190">
        <v>100</v>
      </c>
      <c r="F35" s="191">
        <v>98.334412576382476</v>
      </c>
      <c r="G35" s="192">
        <v>98.889649974580507</v>
      </c>
      <c r="I35" s="15"/>
      <c r="J35" s="15"/>
      <c r="K35" s="15"/>
      <c r="L35" s="15"/>
    </row>
    <row r="36" spans="1:12" x14ac:dyDescent="0.4">
      <c r="A36" s="55" t="s">
        <v>90</v>
      </c>
      <c r="B36" s="187">
        <v>88.571364458849033</v>
      </c>
      <c r="C36" s="187">
        <v>93.554937827220783</v>
      </c>
      <c r="D36" s="187">
        <v>93.134687604190034</v>
      </c>
      <c r="E36" s="187">
        <v>94.38264753644529</v>
      </c>
      <c r="F36" s="188">
        <v>94.051502725277743</v>
      </c>
      <c r="G36" s="189">
        <v>92.949538089362704</v>
      </c>
      <c r="I36" s="15"/>
      <c r="J36" s="15"/>
      <c r="K36" s="15"/>
      <c r="L36" s="15"/>
    </row>
    <row r="37" spans="1:12" x14ac:dyDescent="0.4">
      <c r="A37" s="55" t="s">
        <v>91</v>
      </c>
      <c r="B37" s="187">
        <v>87.723279598332823</v>
      </c>
      <c r="C37" s="187">
        <v>95.387783400085866</v>
      </c>
      <c r="D37" s="187">
        <v>95.662249176479378</v>
      </c>
      <c r="E37" s="187">
        <v>96.253152440075709</v>
      </c>
      <c r="F37" s="188">
        <v>96.740902627652403</v>
      </c>
      <c r="G37" s="189">
        <v>93.77624837810481</v>
      </c>
      <c r="I37" s="15"/>
      <c r="J37" s="15"/>
      <c r="K37" s="15"/>
      <c r="L37" s="15"/>
    </row>
    <row r="38" spans="1:12" x14ac:dyDescent="0.4">
      <c r="A38" s="55" t="s">
        <v>92</v>
      </c>
      <c r="B38" s="187">
        <v>91.195451656653105</v>
      </c>
      <c r="C38" s="187">
        <v>91.849362633222626</v>
      </c>
      <c r="D38" s="187">
        <v>96.695495473361717</v>
      </c>
      <c r="E38" s="187">
        <v>92.520988451261047</v>
      </c>
      <c r="F38" s="188">
        <v>95.319207765809523</v>
      </c>
      <c r="G38" s="189">
        <v>93.589909084007772</v>
      </c>
      <c r="I38" s="15"/>
      <c r="J38" s="15"/>
      <c r="K38" s="15"/>
      <c r="L38" s="15"/>
    </row>
    <row r="39" spans="1:12" x14ac:dyDescent="0.4">
      <c r="A39" s="55" t="s">
        <v>93</v>
      </c>
      <c r="B39" s="187">
        <v>97.018526314642628</v>
      </c>
      <c r="C39" s="187">
        <v>95.756961184475173</v>
      </c>
      <c r="D39" s="187">
        <v>98.503832957614648</v>
      </c>
      <c r="E39" s="187">
        <v>99.541657193784275</v>
      </c>
      <c r="F39" s="188">
        <v>96.881371869952332</v>
      </c>
      <c r="G39" s="189">
        <v>97.220932514089128</v>
      </c>
      <c r="I39" s="15"/>
      <c r="J39" s="15"/>
      <c r="K39" s="15"/>
      <c r="L39" s="15"/>
    </row>
    <row r="40" spans="1:12" x14ac:dyDescent="0.4">
      <c r="A40" s="59" t="s">
        <v>94</v>
      </c>
      <c r="B40" s="190">
        <v>96.395336861760015</v>
      </c>
      <c r="C40" s="190">
        <v>98.4717559749853</v>
      </c>
      <c r="D40" s="190">
        <v>98.924777552344764</v>
      </c>
      <c r="E40" s="190">
        <v>97.144768890341581</v>
      </c>
      <c r="F40" s="191">
        <v>99.623457279118512</v>
      </c>
      <c r="G40" s="192">
        <v>98.330524248064449</v>
      </c>
      <c r="I40" s="15"/>
      <c r="J40" s="15"/>
      <c r="K40" s="15"/>
      <c r="L40" s="15"/>
    </row>
    <row r="41" spans="1:12" x14ac:dyDescent="0.4">
      <c r="A41" s="55" t="s">
        <v>95</v>
      </c>
      <c r="B41" s="187">
        <v>99.123106094734453</v>
      </c>
      <c r="C41" s="187">
        <v>99.226219093598189</v>
      </c>
      <c r="D41" s="187">
        <v>99.616340524893005</v>
      </c>
      <c r="E41" s="187">
        <v>100</v>
      </c>
      <c r="F41" s="188">
        <v>99.834624761443067</v>
      </c>
      <c r="G41" s="189">
        <v>99.515586508140515</v>
      </c>
      <c r="I41" s="15"/>
      <c r="J41" s="15"/>
      <c r="K41" s="15"/>
      <c r="L41" s="15"/>
    </row>
    <row r="42" spans="1:12" x14ac:dyDescent="0.4">
      <c r="A42" s="55" t="s">
        <v>96</v>
      </c>
      <c r="B42" s="187">
        <v>94.73974219815824</v>
      </c>
      <c r="C42" s="187">
        <v>99.047476513570501</v>
      </c>
      <c r="D42" s="187">
        <v>100</v>
      </c>
      <c r="E42" s="187">
        <v>98.068498924399435</v>
      </c>
      <c r="F42" s="188">
        <v>99.412973600603763</v>
      </c>
      <c r="G42" s="189">
        <v>98.093967232435261</v>
      </c>
      <c r="I42" s="15"/>
      <c r="J42" s="15"/>
      <c r="K42" s="15"/>
      <c r="L42" s="15"/>
    </row>
    <row r="43" spans="1:12" x14ac:dyDescent="0.4">
      <c r="A43" s="55" t="s">
        <v>97</v>
      </c>
      <c r="B43" s="187">
        <v>96.647782913710302</v>
      </c>
      <c r="C43" s="187">
        <v>99.246649247442306</v>
      </c>
      <c r="D43" s="187">
        <v>99.660449895574203</v>
      </c>
      <c r="E43" s="187">
        <v>99.136842897763287</v>
      </c>
      <c r="F43" s="188">
        <v>99.20281292229275</v>
      </c>
      <c r="G43" s="189">
        <v>98.918119451084166</v>
      </c>
      <c r="I43" s="15"/>
      <c r="J43" s="15"/>
      <c r="K43" s="15"/>
      <c r="L43" s="15"/>
    </row>
    <row r="44" spans="1:12" x14ac:dyDescent="0.4">
      <c r="A44" s="55" t="s">
        <v>98</v>
      </c>
      <c r="B44" s="187">
        <v>98.108154780111889</v>
      </c>
      <c r="C44" s="187">
        <v>98.454094346754701</v>
      </c>
      <c r="D44" s="187">
        <v>99.658153292929384</v>
      </c>
      <c r="E44" s="187">
        <v>100</v>
      </c>
      <c r="F44" s="188">
        <v>98.739649321578256</v>
      </c>
      <c r="G44" s="189">
        <v>98.861925592733172</v>
      </c>
      <c r="I44" s="15"/>
      <c r="J44" s="15"/>
      <c r="K44" s="15"/>
      <c r="L44" s="15"/>
    </row>
    <row r="45" spans="1:12" x14ac:dyDescent="0.4">
      <c r="A45" s="59" t="s">
        <v>99</v>
      </c>
      <c r="B45" s="190">
        <v>95.18680516733572</v>
      </c>
      <c r="C45" s="190">
        <v>97.583505374033336</v>
      </c>
      <c r="D45" s="190">
        <v>98.523909138077158</v>
      </c>
      <c r="E45" s="190">
        <v>98.835284532965005</v>
      </c>
      <c r="F45" s="191">
        <v>99.662627685021334</v>
      </c>
      <c r="G45" s="192">
        <v>98.187637677410933</v>
      </c>
      <c r="I45" s="15"/>
      <c r="J45" s="15"/>
      <c r="K45" s="15"/>
      <c r="L45" s="15"/>
    </row>
    <row r="46" spans="1:12" x14ac:dyDescent="0.4">
      <c r="A46" s="55" t="s">
        <v>100</v>
      </c>
      <c r="B46" s="187">
        <v>97.496145845842477</v>
      </c>
      <c r="C46" s="187">
        <v>98.296324155187605</v>
      </c>
      <c r="D46" s="187">
        <v>99.110729360099143</v>
      </c>
      <c r="E46" s="187">
        <v>100</v>
      </c>
      <c r="F46" s="188">
        <v>99.162824793720418</v>
      </c>
      <c r="G46" s="189">
        <v>98.702852655874239</v>
      </c>
      <c r="I46" s="15"/>
      <c r="J46" s="15"/>
      <c r="K46" s="15"/>
      <c r="L46" s="15"/>
    </row>
    <row r="47" spans="1:12" x14ac:dyDescent="0.4">
      <c r="A47" s="55" t="s">
        <v>101</v>
      </c>
      <c r="B47" s="187">
        <v>94.497010141414279</v>
      </c>
      <c r="C47" s="187">
        <v>98.831641070831395</v>
      </c>
      <c r="D47" s="187">
        <v>97.407715576504316</v>
      </c>
      <c r="E47" s="187">
        <v>98.75548327872238</v>
      </c>
      <c r="F47" s="188">
        <v>98.23945638539584</v>
      </c>
      <c r="G47" s="189">
        <v>97.754601037336172</v>
      </c>
      <c r="I47" s="15"/>
      <c r="J47" s="15"/>
      <c r="K47" s="15"/>
      <c r="L47" s="15"/>
    </row>
    <row r="48" spans="1:12" x14ac:dyDescent="0.4">
      <c r="A48" s="55" t="s">
        <v>102</v>
      </c>
      <c r="B48" s="187">
        <v>98.088928080943987</v>
      </c>
      <c r="C48" s="187">
        <v>99.044072542027934</v>
      </c>
      <c r="D48" s="187">
        <v>99.40025617378015</v>
      </c>
      <c r="E48" s="187">
        <v>98.47883286729396</v>
      </c>
      <c r="F48" s="188">
        <v>97.690168649738951</v>
      </c>
      <c r="G48" s="189">
        <v>98.517115119084451</v>
      </c>
      <c r="I48" s="15"/>
      <c r="J48" s="15"/>
      <c r="K48" s="15"/>
      <c r="L48" s="15"/>
    </row>
    <row r="49" spans="1:12" x14ac:dyDescent="0.4">
      <c r="A49" s="55" t="s">
        <v>103</v>
      </c>
      <c r="B49" s="187">
        <v>97.853862349803848</v>
      </c>
      <c r="C49" s="187">
        <v>98.864126723096334</v>
      </c>
      <c r="D49" s="187">
        <v>99.486890761478477</v>
      </c>
      <c r="E49" s="187">
        <v>99.487382555568729</v>
      </c>
      <c r="F49" s="188">
        <v>99.109795378587975</v>
      </c>
      <c r="G49" s="189">
        <v>98.90550399230392</v>
      </c>
      <c r="I49" s="15"/>
      <c r="J49" s="15"/>
      <c r="K49" s="15"/>
      <c r="L49" s="15"/>
    </row>
    <row r="50" spans="1:12" x14ac:dyDescent="0.4">
      <c r="A50" s="59" t="s">
        <v>104</v>
      </c>
      <c r="B50" s="190">
        <v>96.868910374355082</v>
      </c>
      <c r="C50" s="190">
        <v>98.282034295614949</v>
      </c>
      <c r="D50" s="190">
        <v>98.58682737693772</v>
      </c>
      <c r="E50" s="190">
        <v>96.240773710824286</v>
      </c>
      <c r="F50" s="191">
        <v>97.725886014953986</v>
      </c>
      <c r="G50" s="192">
        <v>97.661763439253534</v>
      </c>
      <c r="I50" s="15"/>
      <c r="J50" s="15"/>
      <c r="K50" s="15"/>
      <c r="L50" s="15"/>
    </row>
    <row r="51" spans="1:12" x14ac:dyDescent="0.4">
      <c r="A51" s="55" t="s">
        <v>105</v>
      </c>
      <c r="B51" s="187">
        <v>95.162506927994471</v>
      </c>
      <c r="C51" s="187">
        <v>99.267133879590858</v>
      </c>
      <c r="D51" s="187">
        <v>100</v>
      </c>
      <c r="E51" s="187">
        <v>98.438163841061595</v>
      </c>
      <c r="F51" s="188">
        <v>100</v>
      </c>
      <c r="G51" s="189">
        <v>98.611528223543687</v>
      </c>
      <c r="I51" s="15"/>
      <c r="J51" s="15"/>
      <c r="K51" s="15"/>
      <c r="L51" s="15"/>
    </row>
    <row r="52" spans="1:12" x14ac:dyDescent="0.4">
      <c r="A52" s="55" t="s">
        <v>106</v>
      </c>
      <c r="B52" s="187">
        <v>95.532284783561082</v>
      </c>
      <c r="C52" s="187">
        <v>99.468664270285117</v>
      </c>
      <c r="D52" s="187">
        <v>99.758502769255642</v>
      </c>
      <c r="E52" s="187">
        <v>99.999999999999986</v>
      </c>
      <c r="F52" s="188">
        <v>99.023834870635469</v>
      </c>
      <c r="G52" s="189">
        <v>98.774867396352519</v>
      </c>
      <c r="I52" s="15"/>
      <c r="J52" s="15"/>
      <c r="K52" s="15"/>
      <c r="L52" s="15"/>
    </row>
    <row r="53" spans="1:12" x14ac:dyDescent="0.4">
      <c r="A53" s="55" t="s">
        <v>107</v>
      </c>
      <c r="B53" s="187">
        <v>95.500435254885147</v>
      </c>
      <c r="C53" s="187">
        <v>99.305161474502484</v>
      </c>
      <c r="D53" s="187">
        <v>99.160324593541986</v>
      </c>
      <c r="E53" s="187">
        <v>99.188383479951781</v>
      </c>
      <c r="F53" s="188">
        <v>99.830803986183753</v>
      </c>
      <c r="G53" s="189">
        <v>98.856967304792576</v>
      </c>
      <c r="I53" s="15"/>
      <c r="J53" s="15"/>
      <c r="K53" s="15"/>
      <c r="L53" s="15"/>
    </row>
    <row r="54" spans="1:12" x14ac:dyDescent="0.4">
      <c r="A54" s="55" t="s">
        <v>108</v>
      </c>
      <c r="B54" s="187">
        <v>94.799319972236816</v>
      </c>
      <c r="C54" s="187">
        <v>99.479166871973845</v>
      </c>
      <c r="D54" s="187">
        <v>95.729223423068959</v>
      </c>
      <c r="E54" s="187">
        <v>98.635821916593528</v>
      </c>
      <c r="F54" s="188">
        <v>99.453571727854509</v>
      </c>
      <c r="G54" s="189">
        <v>97.478213913885909</v>
      </c>
      <c r="I54" s="15"/>
      <c r="J54" s="15"/>
      <c r="K54" s="15"/>
      <c r="L54" s="15"/>
    </row>
    <row r="55" spans="1:12" x14ac:dyDescent="0.4">
      <c r="A55" s="55" t="s">
        <v>109</v>
      </c>
      <c r="B55" s="187">
        <v>95.086717225378806</v>
      </c>
      <c r="C55" s="187">
        <v>96.593711799780181</v>
      </c>
      <c r="D55" s="187">
        <v>99.012671356847463</v>
      </c>
      <c r="E55" s="187">
        <v>99.483996282479552</v>
      </c>
      <c r="F55" s="188">
        <v>99.714275990078846</v>
      </c>
      <c r="G55" s="189">
        <v>97.976081257724474</v>
      </c>
      <c r="I55" s="15"/>
      <c r="J55" s="15"/>
      <c r="K55" s="15"/>
      <c r="L55" s="15"/>
    </row>
    <row r="56" spans="1:12" x14ac:dyDescent="0.4">
      <c r="A56" s="59" t="s">
        <v>110</v>
      </c>
      <c r="B56" s="190">
        <v>96.076839677996517</v>
      </c>
      <c r="C56" s="190">
        <v>98.495156532892508</v>
      </c>
      <c r="D56" s="190">
        <v>98.170393364400354</v>
      </c>
      <c r="E56" s="190">
        <v>98.202738754591493</v>
      </c>
      <c r="F56" s="191">
        <v>99.222331372629071</v>
      </c>
      <c r="G56" s="192">
        <v>98.122720814715095</v>
      </c>
      <c r="I56" s="15"/>
      <c r="J56" s="15"/>
      <c r="K56" s="15"/>
      <c r="L56" s="15"/>
    </row>
    <row r="57" spans="1:12" ht="14.25" thickBot="1" x14ac:dyDescent="0.45">
      <c r="A57" s="194" t="s">
        <v>56</v>
      </c>
      <c r="B57" s="195">
        <v>95.215138962736546</v>
      </c>
      <c r="C57" s="195">
        <v>96.886264079347285</v>
      </c>
      <c r="D57" s="195">
        <v>97.849014475977285</v>
      </c>
      <c r="E57" s="195">
        <v>97.475049996245872</v>
      </c>
      <c r="F57" s="196">
        <v>97.980211190842013</v>
      </c>
      <c r="G57" s="197">
        <v>97.114019011282465</v>
      </c>
      <c r="I57" s="15"/>
      <c r="J57" s="15"/>
      <c r="K57" s="15"/>
      <c r="L57" s="15"/>
    </row>
    <row r="58" spans="1:12" x14ac:dyDescent="0.4">
      <c r="A58" s="31"/>
      <c r="B58" s="198"/>
      <c r="C58" s="198"/>
      <c r="D58" s="198"/>
      <c r="E58" s="198"/>
      <c r="F58" s="198"/>
      <c r="G58" s="198"/>
      <c r="I58" s="15"/>
      <c r="J58" s="15"/>
      <c r="K58" s="15"/>
      <c r="L58" s="15"/>
    </row>
    <row r="59" spans="1:12" ht="15" customHeight="1" x14ac:dyDescent="0.4">
      <c r="A59" s="461" t="s">
        <v>124</v>
      </c>
      <c r="B59" s="461"/>
      <c r="C59" s="461"/>
      <c r="D59" s="461"/>
      <c r="E59" s="461"/>
      <c r="F59" s="461"/>
      <c r="G59" s="461"/>
    </row>
    <row r="60" spans="1:12" ht="15" customHeight="1" x14ac:dyDescent="0.4">
      <c r="A60" s="461" t="s">
        <v>125</v>
      </c>
      <c r="B60" s="461"/>
      <c r="C60" s="461"/>
      <c r="D60" s="461"/>
      <c r="E60" s="461"/>
      <c r="F60" s="461"/>
      <c r="G60" s="461"/>
    </row>
    <row r="64" spans="1:12" x14ac:dyDescent="0.4">
      <c r="I64" s="16"/>
    </row>
    <row r="68" spans="9:9" x14ac:dyDescent="0.4">
      <c r="I68" s="16"/>
    </row>
    <row r="72" spans="9:9" x14ac:dyDescent="0.4">
      <c r="I72" s="16"/>
    </row>
    <row r="76" spans="9:9" x14ac:dyDescent="0.4">
      <c r="I76" s="16"/>
    </row>
  </sheetData>
  <mergeCells count="6">
    <mergeCell ref="A60:G60"/>
    <mergeCell ref="A1:G1"/>
    <mergeCell ref="A2:G2"/>
    <mergeCell ref="A4:G4"/>
    <mergeCell ref="A59:G59"/>
    <mergeCell ref="A3:G3"/>
  </mergeCells>
  <printOptions horizontalCentered="1"/>
  <pageMargins left="0.7" right="0.7" top="0.75" bottom="0.75" header="0.3" footer="0.3"/>
  <pageSetup scale="77"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FD2A70-DE38-45DD-B29B-6DA2638188FF}">
  <ds:schemaRef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fd47a0b5-80ad-4ca9-a91c-477460e8bd91"/>
    <ds:schemaRef ds:uri="99872e03-061c-4657-866a-0156691a72c1"/>
    <ds:schemaRef ds:uri="http://www.w3.org/XML/1998/namespace"/>
  </ds:schemaRefs>
</ds:datastoreItem>
</file>

<file path=customXml/itemProps2.xml><?xml version="1.0" encoding="utf-8"?>
<ds:datastoreItem xmlns:ds="http://schemas.openxmlformats.org/officeDocument/2006/customXml" ds:itemID="{1655A823-08A1-4899-8505-558AB9527AA9}">
  <ds:schemaRefs>
    <ds:schemaRef ds:uri="http://schemas.microsoft.com/sharepoint/v3/contenttype/forms"/>
  </ds:schemaRefs>
</ds:datastoreItem>
</file>

<file path=customXml/itemProps3.xml><?xml version="1.0" encoding="utf-8"?>
<ds:datastoreItem xmlns:ds="http://schemas.openxmlformats.org/officeDocument/2006/customXml" ds:itemID="{A3DE7458-9500-4492-B749-6DCC9EE181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15</vt:i4>
      </vt:variant>
    </vt:vector>
  </HeadingPairs>
  <TitlesOfParts>
    <vt:vector size="34" baseType="lpstr">
      <vt:lpstr>6.1</vt:lpstr>
      <vt:lpstr>6.2</vt:lpstr>
      <vt:lpstr>6.3</vt:lpstr>
      <vt:lpstr>6.4</vt:lpstr>
      <vt:lpstr>6.4 F</vt:lpstr>
      <vt:lpstr>6.5</vt:lpstr>
      <vt:lpstr>6.6</vt:lpstr>
      <vt:lpstr>6.7</vt:lpstr>
      <vt:lpstr>6.8</vt:lpstr>
      <vt:lpstr>6.9</vt:lpstr>
      <vt:lpstr>6.10</vt:lpstr>
      <vt:lpstr>6.11</vt:lpstr>
      <vt:lpstr>6.12</vt:lpstr>
      <vt:lpstr>6.12 F</vt:lpstr>
      <vt:lpstr>6.13</vt:lpstr>
      <vt:lpstr>6.14</vt:lpstr>
      <vt:lpstr>6.15</vt:lpstr>
      <vt:lpstr>6.16</vt:lpstr>
      <vt:lpstr>6.17</vt:lpstr>
      <vt:lpstr>'6.1'!Print_Area</vt:lpstr>
      <vt:lpstr>'6.10'!Print_Area</vt:lpstr>
      <vt:lpstr>'6.11'!Print_Area</vt:lpstr>
      <vt:lpstr>'6.12'!Print_Area</vt:lpstr>
      <vt:lpstr>'6.12 F'!Print_Area</vt:lpstr>
      <vt:lpstr>'6.13'!Print_Area</vt:lpstr>
      <vt:lpstr>'6.14'!Print_Area</vt:lpstr>
      <vt:lpstr>'6.15'!Print_Area</vt:lpstr>
      <vt:lpstr>'6.16'!Print_Area</vt:lpstr>
      <vt:lpstr>'6.17'!Print_Area</vt:lpstr>
      <vt:lpstr>'6.2'!Print_Area</vt:lpstr>
      <vt:lpstr>'6.3'!Print_Area</vt:lpstr>
      <vt:lpstr>'6.4'!Print_Area</vt:lpstr>
      <vt:lpstr>'6.8'!Print_Area</vt:lpstr>
      <vt:lpstr>'6.9'!Print_Area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Tanner Hinkel</cp:lastModifiedBy>
  <cp:revision/>
  <cp:lastPrinted>2022-11-28T16:41:35Z</cp:lastPrinted>
  <dcterms:created xsi:type="dcterms:W3CDTF">2016-10-04T20:40:19Z</dcterms:created>
  <dcterms:modified xsi:type="dcterms:W3CDTF">2023-02-10T19:20:20Z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