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11" documentId="8_{5FD2EEFC-9CCD-1D49-942F-B45ACD52EE2B}" xr6:coauthVersionLast="47" xr6:coauthVersionMax="47" xr10:uidLastSave="{0C838CDF-EDF6-414E-8C1C-40BD80E36FA0}"/>
  <bookViews>
    <workbookView xWindow="32205" yWindow="600" windowWidth="22365" windowHeight="13830" xr2:uid="{00000000-000D-0000-FFFF-FFFF00000000}"/>
  </bookViews>
  <sheets>
    <sheet name="A904 - USAC Defa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4" i="1" l="1"/>
  <c r="F264" i="1"/>
  <c r="G264" i="1"/>
  <c r="H264" i="1"/>
  <c r="I263" i="1"/>
  <c r="I258" i="1"/>
  <c r="I259" i="1"/>
  <c r="I260" i="1"/>
  <c r="I261" i="1"/>
  <c r="I262" i="1"/>
  <c r="I255" i="1"/>
  <c r="I256" i="1"/>
  <c r="I257" i="1"/>
  <c r="I2" i="1"/>
  <c r="I3" i="1"/>
  <c r="I4" i="1"/>
  <c r="I5" i="1"/>
  <c r="I6" i="1"/>
  <c r="I7" i="1"/>
  <c r="I264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</calcChain>
</file>

<file path=xl/sharedStrings.xml><?xml version="1.0" encoding="utf-8"?>
<sst xmlns="http://schemas.openxmlformats.org/spreadsheetml/2006/main" count="796" uniqueCount="244">
  <si>
    <t>4 IP Technology and Media, LLC</t>
  </si>
  <si>
    <t>NexTier Consortium</t>
  </si>
  <si>
    <t>Texas</t>
  </si>
  <si>
    <t>AB Indiana LLC</t>
  </si>
  <si>
    <t>Florida</t>
  </si>
  <si>
    <t>AMG Technology Investment Group, LLC</t>
  </si>
  <si>
    <t>AMG Technology Investment Group LLC</t>
  </si>
  <si>
    <t>Illinois</t>
  </si>
  <si>
    <t>Iowa</t>
  </si>
  <si>
    <t>Kansas</t>
  </si>
  <si>
    <t>New Mexico</t>
  </si>
  <si>
    <t>Oklahoma</t>
  </si>
  <si>
    <t>Armstrong Telecommunications, Inc.</t>
  </si>
  <si>
    <t>Armstrong Telephone Company - Northern Division</t>
  </si>
  <si>
    <t>New York</t>
  </si>
  <si>
    <t>Ohio</t>
  </si>
  <si>
    <t>Pennsylvania</t>
  </si>
  <si>
    <t>Aspire Networks 2, LLC</t>
  </si>
  <si>
    <t>Consortium of AEG and Heron Broadband I</t>
  </si>
  <si>
    <t>Minnesota</t>
  </si>
  <si>
    <t>Atlantic Broadband (Delmar), LLC</t>
  </si>
  <si>
    <t>Atlantic Broadband Finance, LLC</t>
  </si>
  <si>
    <t>Virginia</t>
  </si>
  <si>
    <t>Bloosurf, LLC</t>
  </si>
  <si>
    <t>Delaware</t>
  </si>
  <si>
    <t>Maryland</t>
  </si>
  <si>
    <t>Bright House Networks Information Services (Florid</t>
  </si>
  <si>
    <t>CCO Holdings, LLC</t>
  </si>
  <si>
    <t>BroadLife Communications, Inc.</t>
  </si>
  <si>
    <t>RDOF USA Consortium</t>
  </si>
  <si>
    <t>Kentucky</t>
  </si>
  <si>
    <t>Cable One VoIP LLC</t>
  </si>
  <si>
    <t>Wisper-CABO 904 Consortium</t>
  </si>
  <si>
    <t>Arizona</t>
  </si>
  <si>
    <t>Arkansas</t>
  </si>
  <si>
    <t>Idaho</t>
  </si>
  <si>
    <t>Louisiana</t>
  </si>
  <si>
    <t>Nebraska</t>
  </si>
  <si>
    <t>North Dakota</t>
  </si>
  <si>
    <t>Washington</t>
  </si>
  <si>
    <t>California Internet, L.P. dba GeoLinks</t>
  </si>
  <si>
    <t>California</t>
  </si>
  <si>
    <t>Nevada</t>
  </si>
  <si>
    <t>Cebridge Telecom ID, LLC</t>
  </si>
  <si>
    <t>Altice USA, Inc.</t>
  </si>
  <si>
    <t>Cebridge Telecom KY, LLC</t>
  </si>
  <si>
    <t>Cebridge Telecom LA, LLC</t>
  </si>
  <si>
    <t>Cebridge Telecom TX, L.P.</t>
  </si>
  <si>
    <t>Cebridge Telecom WV, LLC</t>
  </si>
  <si>
    <t>West Virginia</t>
  </si>
  <si>
    <t>Central Scott Telephone Company, Inc.</t>
  </si>
  <si>
    <t>LICT Corporation</t>
  </si>
  <si>
    <t>Charter Fiberlink - Alabama, LLC</t>
  </si>
  <si>
    <t>Alabama</t>
  </si>
  <si>
    <t>Charter Fiberlink - Georgia, LLC</t>
  </si>
  <si>
    <t>Georgia</t>
  </si>
  <si>
    <t>Charter Fiberlink - Michigan, LLC</t>
  </si>
  <si>
    <t>Michigan</t>
  </si>
  <si>
    <t>Charter Fiberlink - Missouri, LLC</t>
  </si>
  <si>
    <t>Missouri</t>
  </si>
  <si>
    <t>Charter Fiberlink - Tennessee, LLC</t>
  </si>
  <si>
    <t>Tennessee</t>
  </si>
  <si>
    <t>Charter Fiberlink CCO, LLC</t>
  </si>
  <si>
    <t>Wisconsin</t>
  </si>
  <si>
    <t>Charter Fiberlink LA-CCO, LLC</t>
  </si>
  <si>
    <t>Charter Fiberlink VA-CCO, LLC</t>
  </si>
  <si>
    <t>Charter Fiberlink VT-CCO, LLC</t>
  </si>
  <si>
    <t>Vermont</t>
  </si>
  <si>
    <t>Citizens Telecommunications Company of California</t>
  </si>
  <si>
    <t>Frontier Communications Corporation, DIP</t>
  </si>
  <si>
    <t>Citizens Telecommunications Company of West Virgin</t>
  </si>
  <si>
    <t>City of Farmington</t>
  </si>
  <si>
    <t>Citynet West Virginia, LLC</t>
  </si>
  <si>
    <t>Comcell Inc.</t>
  </si>
  <si>
    <t>Commnet Wireless, LLC</t>
  </si>
  <si>
    <t>Mississippi</t>
  </si>
  <si>
    <t>Computer Techniques, Inc. dba CTI Fiber</t>
  </si>
  <si>
    <t>Conexon Connect LLC</t>
  </si>
  <si>
    <t>Rural Electric Cooperative Consortium</t>
  </si>
  <si>
    <t>Colorado</t>
  </si>
  <si>
    <t>Connect Everyone LLC</t>
  </si>
  <si>
    <t>Consolidated Fiber, Inc.</t>
  </si>
  <si>
    <t>Continental Divide Electric Cooperative</t>
  </si>
  <si>
    <t>Cooperative Connect, Inc.</t>
  </si>
  <si>
    <t>Covington Electric Cooperative Inc.</t>
  </si>
  <si>
    <t>Cox Arizona Telcom, LLC</t>
  </si>
  <si>
    <t>Cox Communications, Inc.</t>
  </si>
  <si>
    <t>Cox Arkansas Telcom, LLC</t>
  </si>
  <si>
    <t>Cox California Telcom, LLC</t>
  </si>
  <si>
    <t>Cox Louisiana Telcom, LLC</t>
  </si>
  <si>
    <t>Cox Nebraska Telcom. LLC</t>
  </si>
  <si>
    <t>Cox Nevada Telcom, LLC</t>
  </si>
  <si>
    <t>Cox Oklahoma Telcom, LLC</t>
  </si>
  <si>
    <t>Cox Virginia Telcom, LLC</t>
  </si>
  <si>
    <t>Cross Cable Television, L.L.C.</t>
  </si>
  <si>
    <t>NBVDS Investment, L.L.C.</t>
  </si>
  <si>
    <t>Delta Communications, L.L.C.</t>
  </si>
  <si>
    <t>Direct Communications Rockland, Inc</t>
  </si>
  <si>
    <t>E FIBER SAN JUAN, LLC</t>
  </si>
  <si>
    <t>Emery Telephone dba Emery Telcom</t>
  </si>
  <si>
    <t>Utah</t>
  </si>
  <si>
    <t>Edisto Electric Cooperative, Inc.</t>
  </si>
  <si>
    <t>South Carolina</t>
  </si>
  <si>
    <t>Effective Systems Fiber Network, LLC</t>
  </si>
  <si>
    <t>NRTC Phase I RDOF Consortium</t>
  </si>
  <si>
    <t>Indiana</t>
  </si>
  <si>
    <t>Farmers Mutual Cooperative Telephone Company</t>
  </si>
  <si>
    <t>Fidelity Cablevision LLC</t>
  </si>
  <si>
    <t>First Light Fiber, LLC</t>
  </si>
  <si>
    <t>Fond du Lac Communications Inc</t>
  </si>
  <si>
    <t>Foursight Communications LLC, dba Trilight</t>
  </si>
  <si>
    <t>Tennessee Cooperative Group Consortium</t>
  </si>
  <si>
    <t>Frontier Communications of Breezewood, LLC</t>
  </si>
  <si>
    <t>Frontier Southwest Incorporated</t>
  </si>
  <si>
    <t>Gibson Connect, LLC</t>
  </si>
  <si>
    <t>Co-op Connections Consortium</t>
  </si>
  <si>
    <t>GigaBeam Networks, LLC</t>
  </si>
  <si>
    <t>Great Plains Communications LLC</t>
  </si>
  <si>
    <t>Grain Communications Opportunity Fund II, L.P.</t>
  </si>
  <si>
    <t>Gtek Computers &amp; Wireless L.L.C.</t>
  </si>
  <si>
    <t>Guernsey-Muskingum Electric Cooperative, Inc.</t>
  </si>
  <si>
    <t>HolstonConnect LLC</t>
  </si>
  <si>
    <t>HomeTown Broadband, Inc.</t>
  </si>
  <si>
    <t>Horry Telephone Cooperative, Inc.</t>
  </si>
  <si>
    <t>Hotwire Communications, Ltd</t>
  </si>
  <si>
    <t>Hughes Network Systems, LLC</t>
  </si>
  <si>
    <t>Rhode Island</t>
  </si>
  <si>
    <t>Hunter Communications &amp; Technologies LLC</t>
  </si>
  <si>
    <t>Oregon</t>
  </si>
  <si>
    <t>Interstate Telecommunications Cooperative, Inc</t>
  </si>
  <si>
    <t>Great Plains Consortium</t>
  </si>
  <si>
    <t>South Dakota</t>
  </si>
  <si>
    <t>KanOkla Telephone Association</t>
  </si>
  <si>
    <t>LTD Broadband LLC</t>
  </si>
  <si>
    <t>Lake Region Technology &amp; Communications, LLC</t>
  </si>
  <si>
    <t>Licking Rural Electrification</t>
  </si>
  <si>
    <t>Lynches River Communications Inc</t>
  </si>
  <si>
    <t>MCC Network Services, LLC</t>
  </si>
  <si>
    <t>Mediacom Wireless of Alabama LLC</t>
  </si>
  <si>
    <t>Mediacom Communications Corporation</t>
  </si>
  <si>
    <t>Mediacom Wireless of Florida LLC</t>
  </si>
  <si>
    <t>Mediacom Wireless of Georgia LLC</t>
  </si>
  <si>
    <t>Mercury Wireless Indiana, LLC.</t>
  </si>
  <si>
    <t>Mercury Wireless, Inc.</t>
  </si>
  <si>
    <t>Mercury Wireless Kansas, LLC.</t>
  </si>
  <si>
    <t>Meriwether Lewis Connect, LLC</t>
  </si>
  <si>
    <t>Midcontinent Communications</t>
  </si>
  <si>
    <t>Mountain West Technologies Corporation</t>
  </si>
  <si>
    <t>Wyoming</t>
  </si>
  <si>
    <t>NEXT, Powered by NAEC, LLC</t>
  </si>
  <si>
    <t>NMSURF, Inc.</t>
  </si>
  <si>
    <t>NW Fiber, LLC</t>
  </si>
  <si>
    <t>St. John Telco</t>
  </si>
  <si>
    <t>Newport Utilities</t>
  </si>
  <si>
    <t>North East Fiber, LLC</t>
  </si>
  <si>
    <t>OEConnect, LLC</t>
  </si>
  <si>
    <t>Oklahoma Fiber, LLC</t>
  </si>
  <si>
    <t>One Ring Networks, Inc</t>
  </si>
  <si>
    <t>PIERCE PEPIN COOPERATIVE SERVICES</t>
  </si>
  <si>
    <t>Palmetto Link, LLC</t>
  </si>
  <si>
    <t>Pathfinders USA Inc</t>
  </si>
  <si>
    <t>Enduring Internet</t>
  </si>
  <si>
    <t>Pembroke Telephone Company, Inc.</t>
  </si>
  <si>
    <t>Plateau Telecommunications, Incorporated</t>
  </si>
  <si>
    <t>QCOL, Inc.</t>
  </si>
  <si>
    <t>RHMD, LLC</t>
  </si>
  <si>
    <t>Redzone Wireless, LLC</t>
  </si>
  <si>
    <t>Maine</t>
  </si>
  <si>
    <t>Resound Networks, LLC</t>
  </si>
  <si>
    <t>RiverStreet Communications of North Carolina, Inc.</t>
  </si>
  <si>
    <t>Wilkes Telephone Membership Corporation</t>
  </si>
  <si>
    <t>North Carolina</t>
  </si>
  <si>
    <t>RiverStreet Communications of Virginia, Inc.</t>
  </si>
  <si>
    <t>STEUBEN COUNTY RURAL ELECTRIC MEMERSHIP</t>
  </si>
  <si>
    <t>SVE Connect, LLC</t>
  </si>
  <si>
    <t>SW Arkansas Telecommunications &amp; Technology, Inc.</t>
  </si>
  <si>
    <t>Safelink Internet LLC</t>
  </si>
  <si>
    <t>Shelby Fiber, LLC</t>
  </si>
  <si>
    <t>Shenandoah Cable Television, LLC</t>
  </si>
  <si>
    <t>Snake River Solutions, LLC</t>
  </si>
  <si>
    <t>South Central Connect, LLC</t>
  </si>
  <si>
    <t>South Central Power, Inc.</t>
  </si>
  <si>
    <t>Starlink Services, LLC</t>
  </si>
  <si>
    <t>Space Exploration Technologies Corp.</t>
  </si>
  <si>
    <t>Connecticut</t>
  </si>
  <si>
    <t>Hawaii</t>
  </si>
  <si>
    <t>Massachusetts</t>
  </si>
  <si>
    <t>Montana</t>
  </si>
  <si>
    <t>New Hampshire</t>
  </si>
  <si>
    <t>New Jersey</t>
  </si>
  <si>
    <t>Talkie Communications, Inc.</t>
  </si>
  <si>
    <t>Tallahatchie Valley Internet Services, LLC</t>
  </si>
  <si>
    <t>Tennessee Valley Electric Cooperative</t>
  </si>
  <si>
    <t>Terral Telephone Company</t>
  </si>
  <si>
    <t>The Seimitsu Corporation</t>
  </si>
  <si>
    <t>Time Warner Cable Information Services (California</t>
  </si>
  <si>
    <t>Time Warner Cable Information Services (Indiana),</t>
  </si>
  <si>
    <t>Time Warner Cable Information Services (Kentucky),</t>
  </si>
  <si>
    <t>Time Warner Cable Information Services (Massachuse</t>
  </si>
  <si>
    <t>Time Warner Cable Information Services (New Hampsh</t>
  </si>
  <si>
    <t>Time Warner Cable Information Services (North Caro</t>
  </si>
  <si>
    <t>Time Warner Cable Information Services (Ohio), LLC</t>
  </si>
  <si>
    <t>Time Warner Cable Information Services (Pennsylvan</t>
  </si>
  <si>
    <t>Time Warner Cable Information Services (South Caro</t>
  </si>
  <si>
    <t>Time Warner Cable Information Services (Texas), LL</t>
  </si>
  <si>
    <t>Tombigbee Communications, LLC</t>
  </si>
  <si>
    <t>Trailwave Fiber Inc.</t>
  </si>
  <si>
    <t>Unified Communications Inc.</t>
  </si>
  <si>
    <t>United Communications, Inc.</t>
  </si>
  <si>
    <t>United Services, Inc.</t>
  </si>
  <si>
    <t>Valor Telecommunications of Texas, LLC dba Windstr</t>
  </si>
  <si>
    <t>Windstream Services LLC, Debtor-In-Possession</t>
  </si>
  <si>
    <t>Venture Vision, Inc.</t>
  </si>
  <si>
    <t>WC Fiber, LLC</t>
  </si>
  <si>
    <t>Wavelength LLC</t>
  </si>
  <si>
    <t>Consortium 2020</t>
  </si>
  <si>
    <t>Wildstar</t>
  </si>
  <si>
    <t>Windstream Arkansas, LLC</t>
  </si>
  <si>
    <t>Windstream Florida, LLC</t>
  </si>
  <si>
    <t>Windstream Georgia Communications, LLC</t>
  </si>
  <si>
    <t>Windstream Iowa Communications, LLC</t>
  </si>
  <si>
    <t>Windstream Kentucky East, LLC</t>
  </si>
  <si>
    <t>Windstream Pennsylvania, LLC</t>
  </si>
  <si>
    <t>Wisper ISP, LLC</t>
  </si>
  <si>
    <t>Wood County Telephone Company d/b/a Solarus</t>
  </si>
  <si>
    <t>YAZOO VALLEY ELECTRIC POWER ASSOCIATION</t>
  </si>
  <si>
    <t>iZone Broadband LLC.</t>
  </si>
  <si>
    <t>yondoo Broadband LLC</t>
  </si>
  <si>
    <t>Applicant</t>
  </si>
  <si>
    <t>FRN</t>
  </si>
  <si>
    <t>Bidder Name</t>
  </si>
  <si>
    <t>State Name</t>
  </si>
  <si>
    <t>Defaulted CBG Count</t>
  </si>
  <si>
    <t>Defaulted Block Count</t>
  </si>
  <si>
    <t>Defaulted Location Count</t>
  </si>
  <si>
    <t>Defaulted Support Amount (Annual)</t>
  </si>
  <si>
    <t>Total</t>
  </si>
  <si>
    <t>Defaulted Support Amount (10-year)</t>
  </si>
  <si>
    <t>Monster Broadband</t>
  </si>
  <si>
    <t>Cal.net, Inc.</t>
  </si>
  <si>
    <t>Peoples Communication, LLC.</t>
  </si>
  <si>
    <t>Xiber LLC</t>
  </si>
  <si>
    <t>Hawaii Dialogix Telecom LLC</t>
  </si>
  <si>
    <t>Etheric Communications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</si>
</sst>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"/>
    <numFmt numFmtId="165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44" fontId="0" fillId="0" borderId="0" xfId="2" applyFont="1"/>
    <xf numFmtId="0" fontId="0" fillId="0" borderId="0" xfId="0" applyAlignment="1">
      <alignment horizontal="right" wrapText="1"/>
    </xf>
    <xf numFmtId="0" fontId="16" fillId="0" borderId="0" xfId="0" applyFont="1"/>
    <xf numFmtId="44" fontId="16" fillId="0" borderId="0" xfId="0" applyNumberFormat="1" applyFont="1"/>
    <xf numFmtId="165" fontId="0" fillId="0" borderId="0" xfId="1" applyNumberFormat="1" applyFont="1"/>
    <xf numFmtId="165" fontId="16" fillId="0" borderId="0" xfId="0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164" formatCode="00000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264" totalsRowCount="1" totalsRowDxfId="13">
  <autoFilter ref="A1:I263" xr:uid="{00000000-0009-0000-0100-000001000000}"/>
  <tableColumns count="9">
    <tableColumn id="1" xr3:uid="{00000000-0010-0000-0000-000001000000}" name="Applicant" totalsRowLabel="Total" totalsRowDxfId="12"/>
    <tableColumn id="2" xr3:uid="{00000000-0010-0000-0000-000002000000}" name="FRN" dataDxfId="11" totalsRowDxfId="10"/>
    <tableColumn id="3" xr3:uid="{00000000-0010-0000-0000-000003000000}" name="Bidder Name" totalsRowDxfId="9"/>
    <tableColumn id="4" xr3:uid="{00000000-0010-0000-0000-000004000000}" name="State Name" totalsRowDxfId="8"/>
    <tableColumn id="5" xr3:uid="{00000000-0010-0000-0000-000005000000}" name="Defaulted CBG Count" totalsRowFunction="sum" dataDxfId="7" totalsRowDxfId="6" dataCellStyle="Comma"/>
    <tableColumn id="6" xr3:uid="{00000000-0010-0000-0000-000006000000}" name="Defaulted Block Count" totalsRowFunction="sum" dataDxfId="5" totalsRowDxfId="4" dataCellStyle="Comma"/>
    <tableColumn id="7" xr3:uid="{00000000-0010-0000-0000-000007000000}" name="Defaulted Location Count" totalsRowFunction="sum" dataDxfId="3" totalsRowDxfId="2" dataCellStyle="Comma"/>
    <tableColumn id="8" xr3:uid="{00000000-0010-0000-0000-000008000000}" name="Defaulted Support Amount (Annual)" totalsRowFunction="sum" totalsRowDxfId="1" dataCellStyle="Currency"/>
    <tableColumn id="9" xr3:uid="{00000000-0010-0000-0000-000009000000}" name="Defaulted Support Amount (10-year)" totalsRowFunction="sum" totalsRowDxfId="0" dataCellStyle="Currency">
      <calculatedColumnFormula>10*Table1[[#This Row],[Defaulted Support Amount (Annual)]]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4"/>
  <sheetViews>
    <sheetView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47.625" bestFit="1" customWidth="1"/>
    <col min="2" max="2" width="11.125" bestFit="1" customWidth="1"/>
    <col min="3" max="3" width="43.625" bestFit="1" customWidth="1"/>
    <col min="4" max="4" width="13.375" customWidth="1"/>
    <col min="5" max="7" width="15" customWidth="1"/>
    <col min="8" max="9" width="18.375" customWidth="1"/>
  </cols>
  <sheetData>
    <row r="1" spans="1:9" ht="31.5" x14ac:dyDescent="0.25">
      <c r="A1" t="s">
        <v>228</v>
      </c>
      <c r="B1" t="s">
        <v>229</v>
      </c>
      <c r="C1" t="s">
        <v>230</v>
      </c>
      <c r="D1" t="s">
        <v>231</v>
      </c>
      <c r="E1" s="3" t="s">
        <v>232</v>
      </c>
      <c r="F1" s="3" t="s">
        <v>233</v>
      </c>
      <c r="G1" s="3" t="s">
        <v>234</v>
      </c>
      <c r="H1" s="3" t="s">
        <v>235</v>
      </c>
      <c r="I1" s="3" t="s">
        <v>237</v>
      </c>
    </row>
    <row r="2" spans="1:9" x14ac:dyDescent="0.25">
      <c r="A2" t="s">
        <v>0</v>
      </c>
      <c r="B2" s="1">
        <v>25529751</v>
      </c>
      <c r="C2" t="s">
        <v>1</v>
      </c>
      <c r="D2" t="s">
        <v>2</v>
      </c>
      <c r="E2" s="6">
        <v>1</v>
      </c>
      <c r="F2" s="6">
        <v>1</v>
      </c>
      <c r="G2" s="6">
        <v>2</v>
      </c>
      <c r="H2" s="2">
        <v>159.77000000000001</v>
      </c>
      <c r="I2" s="2">
        <f>10*Table1[[#This Row],[Defaulted Support Amount (Annual)]]</f>
        <v>1597.7</v>
      </c>
    </row>
    <row r="3" spans="1:9" x14ac:dyDescent="0.25">
      <c r="A3" t="s">
        <v>3</v>
      </c>
      <c r="B3" s="1">
        <v>21994686</v>
      </c>
      <c r="C3" t="s">
        <v>3</v>
      </c>
      <c r="D3" t="s">
        <v>4</v>
      </c>
      <c r="E3" s="6">
        <v>1</v>
      </c>
      <c r="F3" s="6">
        <v>20</v>
      </c>
      <c r="G3" s="6">
        <v>261</v>
      </c>
      <c r="H3" s="2">
        <v>66830.41</v>
      </c>
      <c r="I3" s="2">
        <f>10*Table1[[#This Row],[Defaulted Support Amount (Annual)]]</f>
        <v>668304.10000000009</v>
      </c>
    </row>
    <row r="4" spans="1:9" x14ac:dyDescent="0.25">
      <c r="A4" t="s">
        <v>5</v>
      </c>
      <c r="B4" s="1">
        <v>21701891</v>
      </c>
      <c r="C4" t="s">
        <v>6</v>
      </c>
      <c r="D4" t="s">
        <v>7</v>
      </c>
      <c r="E4" s="6">
        <v>13</v>
      </c>
      <c r="F4" s="6">
        <v>13</v>
      </c>
      <c r="G4" s="6">
        <v>39</v>
      </c>
      <c r="H4" s="2">
        <v>9656.5</v>
      </c>
      <c r="I4" s="2">
        <f>10*Table1[[#This Row],[Defaulted Support Amount (Annual)]]</f>
        <v>96565</v>
      </c>
    </row>
    <row r="5" spans="1:9" x14ac:dyDescent="0.25">
      <c r="A5" t="s">
        <v>5</v>
      </c>
      <c r="B5" s="1">
        <v>21701891</v>
      </c>
      <c r="C5" t="s">
        <v>6</v>
      </c>
      <c r="D5" t="s">
        <v>8</v>
      </c>
      <c r="E5" s="6">
        <v>6</v>
      </c>
      <c r="F5" s="6">
        <v>6</v>
      </c>
      <c r="G5" s="6">
        <v>61</v>
      </c>
      <c r="H5" s="2">
        <v>7951.96</v>
      </c>
      <c r="I5" s="2">
        <f>10*Table1[[#This Row],[Defaulted Support Amount (Annual)]]</f>
        <v>79519.600000000006</v>
      </c>
    </row>
    <row r="6" spans="1:9" x14ac:dyDescent="0.25">
      <c r="A6" t="s">
        <v>5</v>
      </c>
      <c r="B6" s="1">
        <v>21701891</v>
      </c>
      <c r="C6" t="s">
        <v>6</v>
      </c>
      <c r="D6" t="s">
        <v>9</v>
      </c>
      <c r="E6" s="6">
        <v>2</v>
      </c>
      <c r="F6" s="6">
        <v>4</v>
      </c>
      <c r="G6" s="6">
        <v>34</v>
      </c>
      <c r="H6" s="2">
        <v>964.35</v>
      </c>
      <c r="I6" s="2">
        <f>10*Table1[[#This Row],[Defaulted Support Amount (Annual)]]</f>
        <v>9643.5</v>
      </c>
    </row>
    <row r="7" spans="1:9" x14ac:dyDescent="0.25">
      <c r="A7" t="s">
        <v>5</v>
      </c>
      <c r="B7" s="1">
        <v>21701891</v>
      </c>
      <c r="C7" t="s">
        <v>6</v>
      </c>
      <c r="D7" t="s">
        <v>10</v>
      </c>
      <c r="E7" s="6">
        <v>1</v>
      </c>
      <c r="F7" s="6">
        <v>55</v>
      </c>
      <c r="G7" s="6">
        <v>265</v>
      </c>
      <c r="H7" s="2">
        <v>7555.4</v>
      </c>
      <c r="I7" s="2">
        <f>10*Table1[[#This Row],[Defaulted Support Amount (Annual)]]</f>
        <v>75554</v>
      </c>
    </row>
    <row r="8" spans="1:9" x14ac:dyDescent="0.25">
      <c r="A8" t="s">
        <v>5</v>
      </c>
      <c r="B8" s="1">
        <v>21701891</v>
      </c>
      <c r="C8" t="s">
        <v>6</v>
      </c>
      <c r="D8" t="s">
        <v>11</v>
      </c>
      <c r="E8" s="6">
        <v>2</v>
      </c>
      <c r="F8" s="6">
        <v>2</v>
      </c>
      <c r="G8" s="6">
        <v>2</v>
      </c>
      <c r="H8" s="2">
        <v>186.87</v>
      </c>
      <c r="I8" s="2">
        <f>10*Table1[[#This Row],[Defaulted Support Amount (Annual)]]</f>
        <v>1868.7</v>
      </c>
    </row>
    <row r="9" spans="1:9" x14ac:dyDescent="0.25">
      <c r="A9" t="s">
        <v>5</v>
      </c>
      <c r="B9" s="1">
        <v>21701891</v>
      </c>
      <c r="C9" t="s">
        <v>6</v>
      </c>
      <c r="D9" t="s">
        <v>2</v>
      </c>
      <c r="E9" s="6">
        <v>4</v>
      </c>
      <c r="F9" s="6">
        <v>5</v>
      </c>
      <c r="G9" s="6">
        <v>13</v>
      </c>
      <c r="H9" s="2">
        <v>471.15</v>
      </c>
      <c r="I9" s="2">
        <f>10*Table1[[#This Row],[Defaulted Support Amount (Annual)]]</f>
        <v>4711.5</v>
      </c>
    </row>
    <row r="10" spans="1:9" x14ac:dyDescent="0.25">
      <c r="A10" t="s">
        <v>12</v>
      </c>
      <c r="B10" s="1">
        <v>6796643</v>
      </c>
      <c r="C10" t="s">
        <v>13</v>
      </c>
      <c r="D10" t="s">
        <v>14</v>
      </c>
      <c r="E10" s="6">
        <v>3</v>
      </c>
      <c r="F10" s="6">
        <v>4</v>
      </c>
      <c r="G10" s="6">
        <v>37</v>
      </c>
      <c r="H10" s="2">
        <v>4157.49</v>
      </c>
      <c r="I10" s="2">
        <f>10*Table1[[#This Row],[Defaulted Support Amount (Annual)]]</f>
        <v>41574.899999999994</v>
      </c>
    </row>
    <row r="11" spans="1:9" x14ac:dyDescent="0.25">
      <c r="A11" t="s">
        <v>12</v>
      </c>
      <c r="B11" s="1">
        <v>6796643</v>
      </c>
      <c r="C11" t="s">
        <v>13</v>
      </c>
      <c r="D11" t="s">
        <v>15</v>
      </c>
      <c r="E11" s="6">
        <v>1</v>
      </c>
      <c r="F11" s="6">
        <v>1</v>
      </c>
      <c r="G11" s="6">
        <v>7</v>
      </c>
      <c r="H11" s="2">
        <v>64.48</v>
      </c>
      <c r="I11" s="2">
        <f>10*Table1[[#This Row],[Defaulted Support Amount (Annual)]]</f>
        <v>644.80000000000007</v>
      </c>
    </row>
    <row r="12" spans="1:9" x14ac:dyDescent="0.25">
      <c r="A12" t="s">
        <v>12</v>
      </c>
      <c r="B12" s="1">
        <v>6796643</v>
      </c>
      <c r="C12" t="s">
        <v>13</v>
      </c>
      <c r="D12" t="s">
        <v>16</v>
      </c>
      <c r="E12" s="6">
        <v>9</v>
      </c>
      <c r="F12" s="6">
        <v>11</v>
      </c>
      <c r="G12" s="6">
        <v>57</v>
      </c>
      <c r="H12" s="2">
        <v>3835.62</v>
      </c>
      <c r="I12" s="2">
        <f>10*Table1[[#This Row],[Defaulted Support Amount (Annual)]]</f>
        <v>38356.199999999997</v>
      </c>
    </row>
    <row r="13" spans="1:9" x14ac:dyDescent="0.25">
      <c r="A13" t="s">
        <v>17</v>
      </c>
      <c r="B13" s="1">
        <v>30311583</v>
      </c>
      <c r="C13" t="s">
        <v>18</v>
      </c>
      <c r="D13" t="s">
        <v>19</v>
      </c>
      <c r="E13" s="6">
        <v>2</v>
      </c>
      <c r="F13" s="6">
        <v>155</v>
      </c>
      <c r="G13" s="6">
        <v>1150</v>
      </c>
      <c r="H13" s="2">
        <v>670942.80000000005</v>
      </c>
      <c r="I13" s="2">
        <f>10*Table1[[#This Row],[Defaulted Support Amount (Annual)]]</f>
        <v>6709428</v>
      </c>
    </row>
    <row r="14" spans="1:9" x14ac:dyDescent="0.25">
      <c r="A14" t="s">
        <v>20</v>
      </c>
      <c r="B14" s="1">
        <v>9596875</v>
      </c>
      <c r="C14" t="s">
        <v>21</v>
      </c>
      <c r="D14" t="s">
        <v>22</v>
      </c>
      <c r="E14" s="6">
        <v>2</v>
      </c>
      <c r="F14" s="6">
        <v>90</v>
      </c>
      <c r="G14" s="6">
        <v>980</v>
      </c>
      <c r="H14" s="2">
        <v>2512.06</v>
      </c>
      <c r="I14" s="2">
        <f>10*Table1[[#This Row],[Defaulted Support Amount (Annual)]]</f>
        <v>25120.6</v>
      </c>
    </row>
    <row r="15" spans="1:9" x14ac:dyDescent="0.25">
      <c r="A15" t="s">
        <v>23</v>
      </c>
      <c r="B15" s="1">
        <v>19496462</v>
      </c>
      <c r="C15" t="s">
        <v>23</v>
      </c>
      <c r="D15" t="s">
        <v>24</v>
      </c>
      <c r="E15" s="6">
        <v>1</v>
      </c>
      <c r="F15" s="6">
        <v>4</v>
      </c>
      <c r="G15" s="6">
        <v>8</v>
      </c>
      <c r="H15" s="2">
        <v>108</v>
      </c>
      <c r="I15" s="2">
        <f>10*Table1[[#This Row],[Defaulted Support Amount (Annual)]]</f>
        <v>1080</v>
      </c>
    </row>
    <row r="16" spans="1:9" x14ac:dyDescent="0.25">
      <c r="A16" t="s">
        <v>23</v>
      </c>
      <c r="B16" s="1">
        <v>19496462</v>
      </c>
      <c r="C16" t="s">
        <v>23</v>
      </c>
      <c r="D16" t="s">
        <v>25</v>
      </c>
      <c r="E16" s="6">
        <v>2</v>
      </c>
      <c r="F16" s="6">
        <v>4</v>
      </c>
      <c r="G16" s="6">
        <v>9</v>
      </c>
      <c r="H16" s="2">
        <v>78.05</v>
      </c>
      <c r="I16" s="2">
        <f>10*Table1[[#This Row],[Defaulted Support Amount (Annual)]]</f>
        <v>780.5</v>
      </c>
    </row>
    <row r="17" spans="1:9" x14ac:dyDescent="0.25">
      <c r="A17" t="s">
        <v>26</v>
      </c>
      <c r="B17" s="1">
        <v>10788453</v>
      </c>
      <c r="C17" t="s">
        <v>27</v>
      </c>
      <c r="D17" t="s">
        <v>4</v>
      </c>
      <c r="E17" s="6">
        <v>11</v>
      </c>
      <c r="F17" s="6">
        <v>30</v>
      </c>
      <c r="G17" s="6">
        <v>218</v>
      </c>
      <c r="H17" s="2">
        <v>13755.66</v>
      </c>
      <c r="I17" s="2">
        <f>10*Table1[[#This Row],[Defaulted Support Amount (Annual)]]</f>
        <v>137556.6</v>
      </c>
    </row>
    <row r="18" spans="1:9" x14ac:dyDescent="0.25">
      <c r="A18" t="s">
        <v>28</v>
      </c>
      <c r="B18" s="1">
        <v>30273015</v>
      </c>
      <c r="C18" t="s">
        <v>29</v>
      </c>
      <c r="D18" t="s">
        <v>30</v>
      </c>
      <c r="E18" s="6">
        <v>4</v>
      </c>
      <c r="F18" s="6">
        <v>20</v>
      </c>
      <c r="G18" s="6">
        <v>60</v>
      </c>
      <c r="H18" s="2">
        <v>5704.1</v>
      </c>
      <c r="I18" s="2">
        <f>10*Table1[[#This Row],[Defaulted Support Amount (Annual)]]</f>
        <v>57041</v>
      </c>
    </row>
    <row r="19" spans="1:9" x14ac:dyDescent="0.25">
      <c r="A19" t="s">
        <v>31</v>
      </c>
      <c r="B19" s="1">
        <v>24177222</v>
      </c>
      <c r="C19" t="s">
        <v>32</v>
      </c>
      <c r="D19" t="s">
        <v>33</v>
      </c>
      <c r="E19" s="6">
        <v>13</v>
      </c>
      <c r="F19" s="6">
        <v>22</v>
      </c>
      <c r="G19" s="6">
        <v>55</v>
      </c>
      <c r="H19" s="2">
        <v>1644.11</v>
      </c>
      <c r="I19" s="2">
        <f>10*Table1[[#This Row],[Defaulted Support Amount (Annual)]]</f>
        <v>16441.099999999999</v>
      </c>
    </row>
    <row r="20" spans="1:9" x14ac:dyDescent="0.25">
      <c r="A20" t="s">
        <v>31</v>
      </c>
      <c r="B20" s="1">
        <v>24177222</v>
      </c>
      <c r="C20" t="s">
        <v>32</v>
      </c>
      <c r="D20" t="s">
        <v>34</v>
      </c>
      <c r="E20" s="6">
        <v>3</v>
      </c>
      <c r="F20" s="6">
        <v>6</v>
      </c>
      <c r="G20" s="6">
        <v>10</v>
      </c>
      <c r="H20" s="2">
        <v>406.6</v>
      </c>
      <c r="I20" s="2">
        <f>10*Table1[[#This Row],[Defaulted Support Amount (Annual)]]</f>
        <v>4066</v>
      </c>
    </row>
    <row r="21" spans="1:9" x14ac:dyDescent="0.25">
      <c r="A21" t="s">
        <v>31</v>
      </c>
      <c r="B21" s="1">
        <v>24177222</v>
      </c>
      <c r="C21" t="s">
        <v>32</v>
      </c>
      <c r="D21" t="s">
        <v>35</v>
      </c>
      <c r="E21" s="6">
        <v>32</v>
      </c>
      <c r="F21" s="6">
        <v>64</v>
      </c>
      <c r="G21" s="6">
        <v>191</v>
      </c>
      <c r="H21" s="2">
        <v>16172.9</v>
      </c>
      <c r="I21" s="2">
        <f>10*Table1[[#This Row],[Defaulted Support Amount (Annual)]]</f>
        <v>161729</v>
      </c>
    </row>
    <row r="22" spans="1:9" x14ac:dyDescent="0.25">
      <c r="A22" t="s">
        <v>31</v>
      </c>
      <c r="B22" s="1">
        <v>24177222</v>
      </c>
      <c r="C22" t="s">
        <v>32</v>
      </c>
      <c r="D22" t="s">
        <v>8</v>
      </c>
      <c r="E22" s="6">
        <v>6</v>
      </c>
      <c r="F22" s="6">
        <v>6</v>
      </c>
      <c r="G22" s="6">
        <v>12</v>
      </c>
      <c r="H22" s="2">
        <v>858.6</v>
      </c>
      <c r="I22" s="2">
        <f>10*Table1[[#This Row],[Defaulted Support Amount (Annual)]]</f>
        <v>8586</v>
      </c>
    </row>
    <row r="23" spans="1:9" x14ac:dyDescent="0.25">
      <c r="A23" t="s">
        <v>31</v>
      </c>
      <c r="B23" s="1">
        <v>24177222</v>
      </c>
      <c r="C23" t="s">
        <v>32</v>
      </c>
      <c r="D23" t="s">
        <v>36</v>
      </c>
      <c r="E23" s="6">
        <v>7</v>
      </c>
      <c r="F23" s="6">
        <v>15</v>
      </c>
      <c r="G23" s="6">
        <v>40</v>
      </c>
      <c r="H23" s="2">
        <v>1484.36</v>
      </c>
      <c r="I23" s="2">
        <f>10*Table1[[#This Row],[Defaulted Support Amount (Annual)]]</f>
        <v>14843.599999999999</v>
      </c>
    </row>
    <row r="24" spans="1:9" x14ac:dyDescent="0.25">
      <c r="A24" t="s">
        <v>31</v>
      </c>
      <c r="B24" s="1">
        <v>24177222</v>
      </c>
      <c r="C24" t="s">
        <v>32</v>
      </c>
      <c r="D24" t="s">
        <v>19</v>
      </c>
      <c r="E24" s="6">
        <v>2</v>
      </c>
      <c r="F24" s="6">
        <v>6</v>
      </c>
      <c r="G24" s="6">
        <v>19</v>
      </c>
      <c r="H24" s="2">
        <v>167.1</v>
      </c>
      <c r="I24" s="2">
        <f>10*Table1[[#This Row],[Defaulted Support Amount (Annual)]]</f>
        <v>1671</v>
      </c>
    </row>
    <row r="25" spans="1:9" x14ac:dyDescent="0.25">
      <c r="A25" t="s">
        <v>31</v>
      </c>
      <c r="B25" s="1">
        <v>24177222</v>
      </c>
      <c r="C25" t="s">
        <v>32</v>
      </c>
      <c r="D25" t="s">
        <v>37</v>
      </c>
      <c r="E25" s="6">
        <v>5</v>
      </c>
      <c r="F25" s="6">
        <v>7</v>
      </c>
      <c r="G25" s="6">
        <v>11</v>
      </c>
      <c r="H25" s="2">
        <v>1125.5999999999999</v>
      </c>
      <c r="I25" s="2">
        <f>10*Table1[[#This Row],[Defaulted Support Amount (Annual)]]</f>
        <v>11256</v>
      </c>
    </row>
    <row r="26" spans="1:9" x14ac:dyDescent="0.25">
      <c r="A26" t="s">
        <v>31</v>
      </c>
      <c r="B26" s="1">
        <v>24177222</v>
      </c>
      <c r="C26" t="s">
        <v>32</v>
      </c>
      <c r="D26" t="s">
        <v>10</v>
      </c>
      <c r="E26" s="6">
        <v>15</v>
      </c>
      <c r="F26" s="6">
        <v>38</v>
      </c>
      <c r="G26" s="6">
        <v>129</v>
      </c>
      <c r="H26" s="2">
        <v>12553.2</v>
      </c>
      <c r="I26" s="2">
        <f>10*Table1[[#This Row],[Defaulted Support Amount (Annual)]]</f>
        <v>125532</v>
      </c>
    </row>
    <row r="27" spans="1:9" x14ac:dyDescent="0.25">
      <c r="A27" t="s">
        <v>31</v>
      </c>
      <c r="B27" s="1">
        <v>24177222</v>
      </c>
      <c r="C27" t="s">
        <v>32</v>
      </c>
      <c r="D27" t="s">
        <v>38</v>
      </c>
      <c r="E27" s="6">
        <v>10</v>
      </c>
      <c r="F27" s="6">
        <v>20</v>
      </c>
      <c r="G27" s="6">
        <v>47</v>
      </c>
      <c r="H27" s="2">
        <v>69.760000000000005</v>
      </c>
      <c r="I27" s="2">
        <f>10*Table1[[#This Row],[Defaulted Support Amount (Annual)]]</f>
        <v>697.6</v>
      </c>
    </row>
    <row r="28" spans="1:9" x14ac:dyDescent="0.25">
      <c r="A28" t="s">
        <v>31</v>
      </c>
      <c r="B28" s="1">
        <v>24177222</v>
      </c>
      <c r="C28" t="s">
        <v>32</v>
      </c>
      <c r="D28" t="s">
        <v>2</v>
      </c>
      <c r="E28" s="6">
        <v>32</v>
      </c>
      <c r="F28" s="6">
        <v>63</v>
      </c>
      <c r="G28" s="6">
        <v>214</v>
      </c>
      <c r="H28" s="2">
        <v>3763.3</v>
      </c>
      <c r="I28" s="2">
        <f>10*Table1[[#This Row],[Defaulted Support Amount (Annual)]]</f>
        <v>37633</v>
      </c>
    </row>
    <row r="29" spans="1:9" x14ac:dyDescent="0.25">
      <c r="A29" t="s">
        <v>31</v>
      </c>
      <c r="B29" s="1">
        <v>24177222</v>
      </c>
      <c r="C29" t="s">
        <v>32</v>
      </c>
      <c r="D29" t="s">
        <v>39</v>
      </c>
      <c r="E29" s="6">
        <v>2</v>
      </c>
      <c r="F29" s="6">
        <v>2</v>
      </c>
      <c r="G29" s="6">
        <v>4</v>
      </c>
      <c r="H29" s="2">
        <v>511.8</v>
      </c>
      <c r="I29" s="2">
        <f>10*Table1[[#This Row],[Defaulted Support Amount (Annual)]]</f>
        <v>5118</v>
      </c>
    </row>
    <row r="30" spans="1:9" x14ac:dyDescent="0.25">
      <c r="A30" t="s">
        <v>239</v>
      </c>
      <c r="B30" s="1">
        <v>20855656</v>
      </c>
      <c r="C30" t="s">
        <v>239</v>
      </c>
      <c r="D30" t="s">
        <v>41</v>
      </c>
      <c r="E30" s="6">
        <v>181</v>
      </c>
      <c r="F30" s="6">
        <v>5111</v>
      </c>
      <c r="G30" s="6">
        <v>44153</v>
      </c>
      <c r="H30" s="2">
        <v>2916998.26</v>
      </c>
      <c r="I30" s="2">
        <f>10*Table1[[#This Row],[Defaulted Support Amount (Annual)]]</f>
        <v>29169982.599999998</v>
      </c>
    </row>
    <row r="31" spans="1:9" x14ac:dyDescent="0.25">
      <c r="A31" t="s">
        <v>40</v>
      </c>
      <c r="B31" s="1">
        <v>23707953</v>
      </c>
      <c r="C31" t="s">
        <v>40</v>
      </c>
      <c r="D31" t="s">
        <v>33</v>
      </c>
      <c r="E31" s="6">
        <v>77</v>
      </c>
      <c r="F31" s="6">
        <v>121</v>
      </c>
      <c r="G31" s="6">
        <v>557</v>
      </c>
      <c r="H31" s="2">
        <v>121636.65</v>
      </c>
      <c r="I31" s="2">
        <f>10*Table1[[#This Row],[Defaulted Support Amount (Annual)]]</f>
        <v>1216366.5</v>
      </c>
    </row>
    <row r="32" spans="1:9" x14ac:dyDescent="0.25">
      <c r="A32" t="s">
        <v>40</v>
      </c>
      <c r="B32" s="1">
        <v>23707953</v>
      </c>
      <c r="C32" t="s">
        <v>40</v>
      </c>
      <c r="D32" t="s">
        <v>41</v>
      </c>
      <c r="E32" s="6">
        <v>1222</v>
      </c>
      <c r="F32" s="6">
        <v>9638</v>
      </c>
      <c r="G32" s="6">
        <v>92678</v>
      </c>
      <c r="H32" s="2">
        <v>14903576.27</v>
      </c>
      <c r="I32" s="2">
        <f>10*Table1[[#This Row],[Defaulted Support Amount (Annual)]]</f>
        <v>149035762.69999999</v>
      </c>
    </row>
    <row r="33" spans="1:9" x14ac:dyDescent="0.25">
      <c r="A33" t="s">
        <v>40</v>
      </c>
      <c r="B33" s="1">
        <v>23707953</v>
      </c>
      <c r="C33" t="s">
        <v>40</v>
      </c>
      <c r="D33" t="s">
        <v>42</v>
      </c>
      <c r="E33" s="6">
        <v>1</v>
      </c>
      <c r="F33" s="6">
        <v>1</v>
      </c>
      <c r="G33" s="6">
        <v>2</v>
      </c>
      <c r="H33" s="2">
        <v>648</v>
      </c>
      <c r="I33" s="2">
        <f>10*Table1[[#This Row],[Defaulted Support Amount (Annual)]]</f>
        <v>6480</v>
      </c>
    </row>
    <row r="34" spans="1:9" x14ac:dyDescent="0.25">
      <c r="A34" t="s">
        <v>43</v>
      </c>
      <c r="B34" s="1">
        <v>16746802</v>
      </c>
      <c r="C34" t="s">
        <v>44</v>
      </c>
      <c r="D34" t="s">
        <v>35</v>
      </c>
      <c r="E34" s="6">
        <v>2</v>
      </c>
      <c r="F34" s="6">
        <v>19</v>
      </c>
      <c r="G34" s="6">
        <v>140</v>
      </c>
      <c r="H34" s="2">
        <v>1055.5999999999999</v>
      </c>
      <c r="I34" s="2">
        <f>10*Table1[[#This Row],[Defaulted Support Amount (Annual)]]</f>
        <v>10556</v>
      </c>
    </row>
    <row r="35" spans="1:9" x14ac:dyDescent="0.25">
      <c r="A35" t="s">
        <v>45</v>
      </c>
      <c r="B35" s="1">
        <v>16746885</v>
      </c>
      <c r="C35" t="s">
        <v>44</v>
      </c>
      <c r="D35" t="s">
        <v>30</v>
      </c>
      <c r="E35" s="6">
        <v>1</v>
      </c>
      <c r="F35" s="6">
        <v>3</v>
      </c>
      <c r="G35" s="6">
        <v>9</v>
      </c>
      <c r="H35" s="2">
        <v>76.09</v>
      </c>
      <c r="I35" s="2">
        <f>10*Table1[[#This Row],[Defaulted Support Amount (Annual)]]</f>
        <v>760.90000000000009</v>
      </c>
    </row>
    <row r="36" spans="1:9" x14ac:dyDescent="0.25">
      <c r="A36" t="s">
        <v>46</v>
      </c>
      <c r="B36" s="1">
        <v>14742282</v>
      </c>
      <c r="C36" t="s">
        <v>44</v>
      </c>
      <c r="D36" t="s">
        <v>36</v>
      </c>
      <c r="E36" s="6">
        <v>1</v>
      </c>
      <c r="F36" s="6">
        <v>1</v>
      </c>
      <c r="G36" s="6">
        <v>1</v>
      </c>
      <c r="H36" s="2">
        <v>5.78</v>
      </c>
      <c r="I36" s="2">
        <f>10*Table1[[#This Row],[Defaulted Support Amount (Annual)]]</f>
        <v>57.800000000000004</v>
      </c>
    </row>
    <row r="37" spans="1:9" x14ac:dyDescent="0.25">
      <c r="A37" t="s">
        <v>47</v>
      </c>
      <c r="B37" s="1">
        <v>14858252</v>
      </c>
      <c r="C37" t="s">
        <v>44</v>
      </c>
      <c r="D37" t="s">
        <v>2</v>
      </c>
      <c r="E37" s="6">
        <v>1</v>
      </c>
      <c r="F37" s="6">
        <v>3</v>
      </c>
      <c r="G37" s="6">
        <v>15</v>
      </c>
      <c r="H37" s="2">
        <v>36.4</v>
      </c>
      <c r="I37" s="2">
        <f>10*Table1[[#This Row],[Defaulted Support Amount (Annual)]]</f>
        <v>364</v>
      </c>
    </row>
    <row r="38" spans="1:9" x14ac:dyDescent="0.25">
      <c r="A38" t="s">
        <v>48</v>
      </c>
      <c r="B38" s="1">
        <v>14854517</v>
      </c>
      <c r="C38" t="s">
        <v>44</v>
      </c>
      <c r="D38" t="s">
        <v>49</v>
      </c>
      <c r="E38" s="6">
        <v>1</v>
      </c>
      <c r="F38" s="6">
        <v>1</v>
      </c>
      <c r="G38" s="6">
        <v>34</v>
      </c>
      <c r="H38" s="2">
        <v>456</v>
      </c>
      <c r="I38" s="2">
        <f>10*Table1[[#This Row],[Defaulted Support Amount (Annual)]]</f>
        <v>4560</v>
      </c>
    </row>
    <row r="39" spans="1:9" x14ac:dyDescent="0.25">
      <c r="A39" t="s">
        <v>50</v>
      </c>
      <c r="B39" s="1">
        <v>3722121</v>
      </c>
      <c r="C39" t="s">
        <v>51</v>
      </c>
      <c r="D39" t="s">
        <v>8</v>
      </c>
      <c r="E39" s="6">
        <v>4</v>
      </c>
      <c r="F39" s="6">
        <v>46</v>
      </c>
      <c r="G39" s="6">
        <v>98</v>
      </c>
      <c r="H39" s="2">
        <v>7198.47</v>
      </c>
      <c r="I39" s="2">
        <f>10*Table1[[#This Row],[Defaulted Support Amount (Annual)]]</f>
        <v>71984.7</v>
      </c>
    </row>
    <row r="40" spans="1:9" x14ac:dyDescent="0.25">
      <c r="A40" t="s">
        <v>52</v>
      </c>
      <c r="B40" s="1">
        <v>9563024</v>
      </c>
      <c r="C40" t="s">
        <v>27</v>
      </c>
      <c r="D40" t="s">
        <v>53</v>
      </c>
      <c r="E40" s="6">
        <v>6</v>
      </c>
      <c r="F40" s="6">
        <v>121</v>
      </c>
      <c r="G40" s="6">
        <v>2314</v>
      </c>
      <c r="H40" s="2">
        <v>6524.37</v>
      </c>
      <c r="I40" s="2">
        <f>10*Table1[[#This Row],[Defaulted Support Amount (Annual)]]</f>
        <v>65243.7</v>
      </c>
    </row>
    <row r="41" spans="1:9" x14ac:dyDescent="0.25">
      <c r="A41" t="s">
        <v>54</v>
      </c>
      <c r="B41" s="1">
        <v>9563222</v>
      </c>
      <c r="C41" t="s">
        <v>27</v>
      </c>
      <c r="D41" t="s">
        <v>55</v>
      </c>
      <c r="E41" s="6">
        <v>12</v>
      </c>
      <c r="F41" s="6">
        <v>54</v>
      </c>
      <c r="G41" s="6">
        <v>502</v>
      </c>
      <c r="H41" s="2">
        <v>40844.71</v>
      </c>
      <c r="I41" s="2">
        <f>10*Table1[[#This Row],[Defaulted Support Amount (Annual)]]</f>
        <v>408447.1</v>
      </c>
    </row>
    <row r="42" spans="1:9" x14ac:dyDescent="0.25">
      <c r="A42" t="s">
        <v>56</v>
      </c>
      <c r="B42" s="1">
        <v>10069342</v>
      </c>
      <c r="C42" t="s">
        <v>27</v>
      </c>
      <c r="D42" t="s">
        <v>57</v>
      </c>
      <c r="E42" s="6">
        <v>21</v>
      </c>
      <c r="F42" s="6">
        <v>77</v>
      </c>
      <c r="G42" s="6">
        <v>373</v>
      </c>
      <c r="H42" s="2">
        <v>33160.199999999997</v>
      </c>
      <c r="I42" s="2">
        <f>10*Table1[[#This Row],[Defaulted Support Amount (Annual)]]</f>
        <v>331602</v>
      </c>
    </row>
    <row r="43" spans="1:9" x14ac:dyDescent="0.25">
      <c r="A43" t="s">
        <v>58</v>
      </c>
      <c r="B43" s="1">
        <v>5793922</v>
      </c>
      <c r="C43" t="s">
        <v>27</v>
      </c>
      <c r="D43" t="s">
        <v>59</v>
      </c>
      <c r="E43" s="6">
        <v>6</v>
      </c>
      <c r="F43" s="6">
        <v>143</v>
      </c>
      <c r="G43" s="6">
        <v>884</v>
      </c>
      <c r="H43" s="2">
        <v>23730.71</v>
      </c>
      <c r="I43" s="2">
        <f>10*Table1[[#This Row],[Defaulted Support Amount (Annual)]]</f>
        <v>237307.09999999998</v>
      </c>
    </row>
    <row r="44" spans="1:9" x14ac:dyDescent="0.25">
      <c r="A44" t="s">
        <v>60</v>
      </c>
      <c r="B44" s="1">
        <v>9563396</v>
      </c>
      <c r="C44" t="s">
        <v>27</v>
      </c>
      <c r="D44" t="s">
        <v>61</v>
      </c>
      <c r="E44" s="6">
        <v>84</v>
      </c>
      <c r="F44" s="6">
        <v>1051</v>
      </c>
      <c r="G44" s="6">
        <v>6974</v>
      </c>
      <c r="H44" s="2">
        <v>446826.07</v>
      </c>
      <c r="I44" s="2">
        <f>10*Table1[[#This Row],[Defaulted Support Amount (Annual)]]</f>
        <v>4468260.7</v>
      </c>
    </row>
    <row r="45" spans="1:9" x14ac:dyDescent="0.25">
      <c r="A45" t="s">
        <v>62</v>
      </c>
      <c r="B45" s="1">
        <v>9958109</v>
      </c>
      <c r="C45" t="s">
        <v>27</v>
      </c>
      <c r="D45" t="s">
        <v>63</v>
      </c>
      <c r="E45" s="6">
        <v>25</v>
      </c>
      <c r="F45" s="6">
        <v>466</v>
      </c>
      <c r="G45" s="6">
        <v>3031</v>
      </c>
      <c r="H45" s="2">
        <v>514248.65</v>
      </c>
      <c r="I45" s="2">
        <f>10*Table1[[#This Row],[Defaulted Support Amount (Annual)]]</f>
        <v>5142486.5</v>
      </c>
    </row>
    <row r="46" spans="1:9" x14ac:dyDescent="0.25">
      <c r="A46" t="s">
        <v>64</v>
      </c>
      <c r="B46" s="1">
        <v>10398899</v>
      </c>
      <c r="C46" t="s">
        <v>27</v>
      </c>
      <c r="D46" t="s">
        <v>36</v>
      </c>
      <c r="E46" s="6">
        <v>1</v>
      </c>
      <c r="F46" s="6">
        <v>1</v>
      </c>
      <c r="G46" s="6">
        <v>3</v>
      </c>
      <c r="H46" s="2">
        <v>33.520000000000003</v>
      </c>
      <c r="I46" s="2">
        <f>10*Table1[[#This Row],[Defaulted Support Amount (Annual)]]</f>
        <v>335.20000000000005</v>
      </c>
    </row>
    <row r="47" spans="1:9" x14ac:dyDescent="0.25">
      <c r="A47" t="s">
        <v>65</v>
      </c>
      <c r="B47" s="1">
        <v>10399053</v>
      </c>
      <c r="C47" t="s">
        <v>27</v>
      </c>
      <c r="D47" t="s">
        <v>22</v>
      </c>
      <c r="E47" s="6">
        <v>2</v>
      </c>
      <c r="F47" s="6">
        <v>53</v>
      </c>
      <c r="G47" s="6">
        <v>756</v>
      </c>
      <c r="H47" s="2">
        <v>11555.1</v>
      </c>
      <c r="I47" s="2">
        <f>10*Table1[[#This Row],[Defaulted Support Amount (Annual)]]</f>
        <v>115551</v>
      </c>
    </row>
    <row r="48" spans="1:9" x14ac:dyDescent="0.25">
      <c r="A48" t="s">
        <v>66</v>
      </c>
      <c r="B48" s="1">
        <v>9957960</v>
      </c>
      <c r="C48" t="s">
        <v>27</v>
      </c>
      <c r="D48" t="s">
        <v>67</v>
      </c>
      <c r="E48" s="6">
        <v>1</v>
      </c>
      <c r="F48" s="6">
        <v>3</v>
      </c>
      <c r="G48" s="6">
        <v>8</v>
      </c>
      <c r="H48" s="2">
        <v>857.4</v>
      </c>
      <c r="I48" s="2">
        <f>10*Table1[[#This Row],[Defaulted Support Amount (Annual)]]</f>
        <v>8574</v>
      </c>
    </row>
    <row r="49" spans="1:9" x14ac:dyDescent="0.25">
      <c r="A49" t="s">
        <v>68</v>
      </c>
      <c r="B49" s="1">
        <v>3574316</v>
      </c>
      <c r="C49" t="s">
        <v>69</v>
      </c>
      <c r="D49" t="s">
        <v>41</v>
      </c>
      <c r="E49" s="6">
        <v>8</v>
      </c>
      <c r="F49" s="6">
        <v>10</v>
      </c>
      <c r="G49" s="6">
        <v>55</v>
      </c>
      <c r="H49" s="2">
        <v>3595.93</v>
      </c>
      <c r="I49" s="2">
        <f>10*Table1[[#This Row],[Defaulted Support Amount (Annual)]]</f>
        <v>35959.299999999996</v>
      </c>
    </row>
    <row r="50" spans="1:9" x14ac:dyDescent="0.25">
      <c r="A50" t="s">
        <v>70</v>
      </c>
      <c r="B50" s="1">
        <v>4054938</v>
      </c>
      <c r="C50" t="s">
        <v>69</v>
      </c>
      <c r="D50" t="s">
        <v>49</v>
      </c>
      <c r="E50" s="6">
        <v>12</v>
      </c>
      <c r="F50" s="6">
        <v>14</v>
      </c>
      <c r="G50" s="6">
        <v>57</v>
      </c>
      <c r="H50" s="2">
        <v>8831.76</v>
      </c>
      <c r="I50" s="2">
        <f>10*Table1[[#This Row],[Defaulted Support Amount (Annual)]]</f>
        <v>88317.6</v>
      </c>
    </row>
    <row r="51" spans="1:9" x14ac:dyDescent="0.25">
      <c r="A51" t="s">
        <v>71</v>
      </c>
      <c r="B51" s="1">
        <v>1609163</v>
      </c>
      <c r="C51" t="s">
        <v>71</v>
      </c>
      <c r="D51" t="s">
        <v>10</v>
      </c>
      <c r="E51" s="6">
        <v>6</v>
      </c>
      <c r="F51" s="6">
        <v>171</v>
      </c>
      <c r="G51" s="6">
        <v>1106</v>
      </c>
      <c r="H51" s="2">
        <v>317988.45</v>
      </c>
      <c r="I51" s="2">
        <f>10*Table1[[#This Row],[Defaulted Support Amount (Annual)]]</f>
        <v>3179884.5</v>
      </c>
    </row>
    <row r="52" spans="1:9" x14ac:dyDescent="0.25">
      <c r="A52" t="s">
        <v>72</v>
      </c>
      <c r="B52" s="1">
        <v>9725672</v>
      </c>
      <c r="C52" t="s">
        <v>72</v>
      </c>
      <c r="D52" t="s">
        <v>49</v>
      </c>
      <c r="E52" s="6">
        <v>4</v>
      </c>
      <c r="F52" s="6">
        <v>5</v>
      </c>
      <c r="G52" s="6">
        <v>12</v>
      </c>
      <c r="H52" s="2">
        <v>3020.85</v>
      </c>
      <c r="I52" s="2">
        <f>10*Table1[[#This Row],[Defaulted Support Amount (Annual)]]</f>
        <v>30208.5</v>
      </c>
    </row>
    <row r="53" spans="1:9" x14ac:dyDescent="0.25">
      <c r="A53" t="s">
        <v>73</v>
      </c>
      <c r="B53" s="1">
        <v>1649078</v>
      </c>
      <c r="C53" t="s">
        <v>73</v>
      </c>
      <c r="D53" t="s">
        <v>2</v>
      </c>
      <c r="E53" s="6">
        <v>1</v>
      </c>
      <c r="F53" s="6">
        <v>2</v>
      </c>
      <c r="G53" s="6">
        <v>8</v>
      </c>
      <c r="H53" s="2">
        <v>464.4</v>
      </c>
      <c r="I53" s="2">
        <f>10*Table1[[#This Row],[Defaulted Support Amount (Annual)]]</f>
        <v>4644</v>
      </c>
    </row>
    <row r="54" spans="1:9" x14ac:dyDescent="0.25">
      <c r="A54" t="s">
        <v>74</v>
      </c>
      <c r="B54" s="1">
        <v>7116403</v>
      </c>
      <c r="C54" t="s">
        <v>74</v>
      </c>
      <c r="D54" t="s">
        <v>41</v>
      </c>
      <c r="E54" s="6">
        <v>1</v>
      </c>
      <c r="F54" s="6">
        <v>57</v>
      </c>
      <c r="G54" s="6">
        <v>565</v>
      </c>
      <c r="H54" s="2">
        <v>33548.46</v>
      </c>
      <c r="I54" s="2">
        <f>10*Table1[[#This Row],[Defaulted Support Amount (Annual)]]</f>
        <v>335484.59999999998</v>
      </c>
    </row>
    <row r="55" spans="1:9" x14ac:dyDescent="0.25">
      <c r="A55" t="s">
        <v>74</v>
      </c>
      <c r="B55" s="1">
        <v>7116403</v>
      </c>
      <c r="C55" t="s">
        <v>74</v>
      </c>
      <c r="D55" t="s">
        <v>36</v>
      </c>
      <c r="E55" s="6">
        <v>1</v>
      </c>
      <c r="F55" s="6">
        <v>11</v>
      </c>
      <c r="G55" s="6">
        <v>243</v>
      </c>
      <c r="H55" s="2">
        <v>13165.1</v>
      </c>
      <c r="I55" s="2">
        <f>10*Table1[[#This Row],[Defaulted Support Amount (Annual)]]</f>
        <v>131651</v>
      </c>
    </row>
    <row r="56" spans="1:9" x14ac:dyDescent="0.25">
      <c r="A56" t="s">
        <v>74</v>
      </c>
      <c r="B56" s="1">
        <v>7116403</v>
      </c>
      <c r="C56" t="s">
        <v>74</v>
      </c>
      <c r="D56" t="s">
        <v>75</v>
      </c>
      <c r="E56" s="6">
        <v>3</v>
      </c>
      <c r="F56" s="6">
        <v>128</v>
      </c>
      <c r="G56" s="6">
        <v>1343</v>
      </c>
      <c r="H56" s="2">
        <v>101908.8</v>
      </c>
      <c r="I56" s="2">
        <f>10*Table1[[#This Row],[Defaulted Support Amount (Annual)]]</f>
        <v>1019088</v>
      </c>
    </row>
    <row r="57" spans="1:9" x14ac:dyDescent="0.25">
      <c r="A57" t="s">
        <v>74</v>
      </c>
      <c r="B57" s="1">
        <v>7116403</v>
      </c>
      <c r="C57" t="s">
        <v>74</v>
      </c>
      <c r="D57" t="s">
        <v>16</v>
      </c>
      <c r="E57" s="6">
        <v>10</v>
      </c>
      <c r="F57" s="6">
        <v>455</v>
      </c>
      <c r="G57" s="6">
        <v>6533</v>
      </c>
      <c r="H57" s="2">
        <v>662468.23</v>
      </c>
      <c r="I57" s="2">
        <f>10*Table1[[#This Row],[Defaulted Support Amount (Annual)]]</f>
        <v>6624682.2999999998</v>
      </c>
    </row>
    <row r="58" spans="1:9" x14ac:dyDescent="0.25">
      <c r="A58" t="s">
        <v>74</v>
      </c>
      <c r="B58" s="1">
        <v>7116403</v>
      </c>
      <c r="C58" t="s">
        <v>74</v>
      </c>
      <c r="D58" t="s">
        <v>49</v>
      </c>
      <c r="E58" s="6">
        <v>1</v>
      </c>
      <c r="F58" s="6">
        <v>33</v>
      </c>
      <c r="G58" s="6">
        <v>206</v>
      </c>
      <c r="H58" s="2">
        <v>19695.2</v>
      </c>
      <c r="I58" s="2">
        <f>10*Table1[[#This Row],[Defaulted Support Amount (Annual)]]</f>
        <v>196952</v>
      </c>
    </row>
    <row r="59" spans="1:9" x14ac:dyDescent="0.25">
      <c r="A59" t="s">
        <v>76</v>
      </c>
      <c r="B59" s="1">
        <v>17141102</v>
      </c>
      <c r="C59" t="s">
        <v>76</v>
      </c>
      <c r="D59" t="s">
        <v>7</v>
      </c>
      <c r="E59" s="6">
        <v>4</v>
      </c>
      <c r="F59" s="6">
        <v>9</v>
      </c>
      <c r="G59" s="6">
        <v>12</v>
      </c>
      <c r="H59" s="2">
        <v>850.9</v>
      </c>
      <c r="I59" s="2">
        <f>10*Table1[[#This Row],[Defaulted Support Amount (Annual)]]</f>
        <v>8509</v>
      </c>
    </row>
    <row r="60" spans="1:9" x14ac:dyDescent="0.25">
      <c r="A60" t="s">
        <v>77</v>
      </c>
      <c r="B60" s="1">
        <v>29721511</v>
      </c>
      <c r="C60" t="s">
        <v>78</v>
      </c>
      <c r="D60" t="s">
        <v>79</v>
      </c>
      <c r="E60" s="6">
        <v>43</v>
      </c>
      <c r="F60" s="6">
        <v>1317</v>
      </c>
      <c r="G60" s="6">
        <v>11515</v>
      </c>
      <c r="H60" s="2">
        <v>3705156.02</v>
      </c>
      <c r="I60" s="2">
        <f>10*Table1[[#This Row],[Defaulted Support Amount (Annual)]]</f>
        <v>37051560.200000003</v>
      </c>
    </row>
    <row r="61" spans="1:9" x14ac:dyDescent="0.25">
      <c r="A61" t="s">
        <v>77</v>
      </c>
      <c r="B61" s="1">
        <v>29721511</v>
      </c>
      <c r="C61" t="s">
        <v>78</v>
      </c>
      <c r="D61" t="s">
        <v>7</v>
      </c>
      <c r="E61" s="6">
        <v>1</v>
      </c>
      <c r="F61" s="6">
        <v>2</v>
      </c>
      <c r="G61" s="6">
        <v>13</v>
      </c>
      <c r="H61" s="2">
        <v>724.5</v>
      </c>
      <c r="I61" s="2">
        <f>10*Table1[[#This Row],[Defaulted Support Amount (Annual)]]</f>
        <v>7245</v>
      </c>
    </row>
    <row r="62" spans="1:9" x14ac:dyDescent="0.25">
      <c r="A62" t="s">
        <v>77</v>
      </c>
      <c r="B62" s="1">
        <v>29721511</v>
      </c>
      <c r="C62" t="s">
        <v>78</v>
      </c>
      <c r="D62" t="s">
        <v>15</v>
      </c>
      <c r="E62" s="6">
        <v>8</v>
      </c>
      <c r="F62" s="6">
        <v>62</v>
      </c>
      <c r="G62" s="6">
        <v>306</v>
      </c>
      <c r="H62" s="2">
        <v>43276</v>
      </c>
      <c r="I62" s="2">
        <f>10*Table1[[#This Row],[Defaulted Support Amount (Annual)]]</f>
        <v>432760</v>
      </c>
    </row>
    <row r="63" spans="1:9" x14ac:dyDescent="0.25">
      <c r="A63" t="s">
        <v>77</v>
      </c>
      <c r="B63" s="1">
        <v>29721511</v>
      </c>
      <c r="C63" t="s">
        <v>78</v>
      </c>
      <c r="D63" t="s">
        <v>2</v>
      </c>
      <c r="E63" s="6">
        <v>3</v>
      </c>
      <c r="F63" s="6">
        <v>20</v>
      </c>
      <c r="G63" s="6">
        <v>47</v>
      </c>
      <c r="H63" s="2">
        <v>3648.8</v>
      </c>
      <c r="I63" s="2">
        <f>10*Table1[[#This Row],[Defaulted Support Amount (Annual)]]</f>
        <v>36488</v>
      </c>
    </row>
    <row r="64" spans="1:9" x14ac:dyDescent="0.25">
      <c r="A64" t="s">
        <v>77</v>
      </c>
      <c r="B64" s="1">
        <v>29721511</v>
      </c>
      <c r="C64" t="s">
        <v>78</v>
      </c>
      <c r="D64" t="s">
        <v>22</v>
      </c>
      <c r="E64" s="6">
        <v>2</v>
      </c>
      <c r="F64" s="6">
        <v>7</v>
      </c>
      <c r="G64" s="6">
        <v>24</v>
      </c>
      <c r="H64" s="2">
        <v>7610.4</v>
      </c>
      <c r="I64" s="2">
        <f>10*Table1[[#This Row],[Defaulted Support Amount (Annual)]]</f>
        <v>76104</v>
      </c>
    </row>
    <row r="65" spans="1:9" x14ac:dyDescent="0.25">
      <c r="A65" t="s">
        <v>80</v>
      </c>
      <c r="B65" s="1">
        <v>29746260</v>
      </c>
      <c r="C65" t="s">
        <v>80</v>
      </c>
      <c r="D65" t="s">
        <v>53</v>
      </c>
      <c r="E65" s="6">
        <v>167</v>
      </c>
      <c r="F65" s="6">
        <v>1279</v>
      </c>
      <c r="G65" s="6">
        <v>8155</v>
      </c>
      <c r="H65" s="2">
        <v>2873465.7</v>
      </c>
      <c r="I65" s="2">
        <f>10*Table1[[#This Row],[Defaulted Support Amount (Annual)]]</f>
        <v>28734657</v>
      </c>
    </row>
    <row r="66" spans="1:9" x14ac:dyDescent="0.25">
      <c r="A66" t="s">
        <v>80</v>
      </c>
      <c r="B66" s="1">
        <v>29746260</v>
      </c>
      <c r="C66" t="s">
        <v>80</v>
      </c>
      <c r="D66" t="s">
        <v>33</v>
      </c>
      <c r="E66" s="6">
        <v>103</v>
      </c>
      <c r="F66" s="6">
        <v>4162</v>
      </c>
      <c r="G66" s="6">
        <v>22472</v>
      </c>
      <c r="H66" s="2">
        <v>6181944.3300000001</v>
      </c>
      <c r="I66" s="2">
        <f>10*Table1[[#This Row],[Defaulted Support Amount (Annual)]]</f>
        <v>61819443.299999997</v>
      </c>
    </row>
    <row r="67" spans="1:9" x14ac:dyDescent="0.25">
      <c r="A67" t="s">
        <v>80</v>
      </c>
      <c r="B67" s="1">
        <v>29746260</v>
      </c>
      <c r="C67" t="s">
        <v>80</v>
      </c>
      <c r="D67" t="s">
        <v>79</v>
      </c>
      <c r="E67" s="6">
        <v>77</v>
      </c>
      <c r="F67" s="6">
        <v>911</v>
      </c>
      <c r="G67" s="6">
        <v>5190</v>
      </c>
      <c r="H67" s="2">
        <v>1710676.9</v>
      </c>
      <c r="I67" s="2">
        <f>10*Table1[[#This Row],[Defaulted Support Amount (Annual)]]</f>
        <v>17106769</v>
      </c>
    </row>
    <row r="68" spans="1:9" x14ac:dyDescent="0.25">
      <c r="A68" t="s">
        <v>80</v>
      </c>
      <c r="B68" s="1">
        <v>29746260</v>
      </c>
      <c r="C68" t="s">
        <v>80</v>
      </c>
      <c r="D68" t="s">
        <v>7</v>
      </c>
      <c r="E68" s="6">
        <v>136</v>
      </c>
      <c r="F68" s="6">
        <v>2168</v>
      </c>
      <c r="G68" s="6">
        <v>9534</v>
      </c>
      <c r="H68" s="2">
        <v>1923335.6</v>
      </c>
      <c r="I68" s="2">
        <f>10*Table1[[#This Row],[Defaulted Support Amount (Annual)]]</f>
        <v>19233356</v>
      </c>
    </row>
    <row r="69" spans="1:9" x14ac:dyDescent="0.25">
      <c r="A69" t="s">
        <v>80</v>
      </c>
      <c r="B69" s="1">
        <v>29746260</v>
      </c>
      <c r="C69" t="s">
        <v>80</v>
      </c>
      <c r="D69" t="s">
        <v>75</v>
      </c>
      <c r="E69" s="6">
        <v>54</v>
      </c>
      <c r="F69" s="6">
        <v>661</v>
      </c>
      <c r="G69" s="6">
        <v>4256</v>
      </c>
      <c r="H69" s="2">
        <v>1813064.99</v>
      </c>
      <c r="I69" s="2">
        <f>10*Table1[[#This Row],[Defaulted Support Amount (Annual)]]</f>
        <v>18130649.899999999</v>
      </c>
    </row>
    <row r="70" spans="1:9" x14ac:dyDescent="0.25">
      <c r="A70" t="s">
        <v>80</v>
      </c>
      <c r="B70" s="1">
        <v>29746260</v>
      </c>
      <c r="C70" t="s">
        <v>80</v>
      </c>
      <c r="D70" t="s">
        <v>42</v>
      </c>
      <c r="E70" s="6">
        <v>178</v>
      </c>
      <c r="F70" s="6">
        <v>2836</v>
      </c>
      <c r="G70" s="6">
        <v>20923</v>
      </c>
      <c r="H70" s="2">
        <v>5150916.74</v>
      </c>
      <c r="I70" s="2">
        <f>10*Table1[[#This Row],[Defaulted Support Amount (Annual)]]</f>
        <v>51509167.400000006</v>
      </c>
    </row>
    <row r="71" spans="1:9" x14ac:dyDescent="0.25">
      <c r="A71" t="s">
        <v>80</v>
      </c>
      <c r="B71" s="1">
        <v>29746260</v>
      </c>
      <c r="C71" t="s">
        <v>80</v>
      </c>
      <c r="D71" t="s">
        <v>15</v>
      </c>
      <c r="E71" s="6">
        <v>244</v>
      </c>
      <c r="F71" s="6">
        <v>3376</v>
      </c>
      <c r="G71" s="6">
        <v>18280</v>
      </c>
      <c r="H71" s="2">
        <v>3827365.99</v>
      </c>
      <c r="I71" s="2">
        <f>10*Table1[[#This Row],[Defaulted Support Amount (Annual)]]</f>
        <v>38273659.900000006</v>
      </c>
    </row>
    <row r="72" spans="1:9" x14ac:dyDescent="0.25">
      <c r="A72" t="s">
        <v>80</v>
      </c>
      <c r="B72" s="1">
        <v>29746260</v>
      </c>
      <c r="C72" t="s">
        <v>80</v>
      </c>
      <c r="D72" t="s">
        <v>16</v>
      </c>
      <c r="E72" s="6">
        <v>195</v>
      </c>
      <c r="F72" s="6">
        <v>2203</v>
      </c>
      <c r="G72" s="6">
        <v>13792</v>
      </c>
      <c r="H72" s="2">
        <v>2451398.7999999998</v>
      </c>
      <c r="I72" s="2">
        <f>10*Table1[[#This Row],[Defaulted Support Amount (Annual)]]</f>
        <v>24513988</v>
      </c>
    </row>
    <row r="73" spans="1:9" x14ac:dyDescent="0.25">
      <c r="A73" t="s">
        <v>80</v>
      </c>
      <c r="B73" s="1">
        <v>29746260</v>
      </c>
      <c r="C73" t="s">
        <v>80</v>
      </c>
      <c r="D73" t="s">
        <v>22</v>
      </c>
      <c r="E73" s="6">
        <v>260</v>
      </c>
      <c r="F73" s="6">
        <v>1037</v>
      </c>
      <c r="G73" s="6">
        <v>5904</v>
      </c>
      <c r="H73" s="2">
        <v>952962.54</v>
      </c>
      <c r="I73" s="2">
        <f>10*Table1[[#This Row],[Defaulted Support Amount (Annual)]]</f>
        <v>9529625.4000000004</v>
      </c>
    </row>
    <row r="74" spans="1:9" x14ac:dyDescent="0.25">
      <c r="A74" t="s">
        <v>81</v>
      </c>
      <c r="B74" s="1">
        <v>27761279</v>
      </c>
      <c r="C74" t="s">
        <v>78</v>
      </c>
      <c r="D74" t="s">
        <v>15</v>
      </c>
      <c r="E74" s="6">
        <v>3</v>
      </c>
      <c r="F74" s="6">
        <v>36</v>
      </c>
      <c r="G74" s="6">
        <v>432</v>
      </c>
      <c r="H74" s="2">
        <v>12612.02</v>
      </c>
      <c r="I74" s="2">
        <f>10*Table1[[#This Row],[Defaulted Support Amount (Annual)]]</f>
        <v>126120.20000000001</v>
      </c>
    </row>
    <row r="75" spans="1:9" x14ac:dyDescent="0.25">
      <c r="A75" t="s">
        <v>82</v>
      </c>
      <c r="B75" s="1">
        <v>26618306</v>
      </c>
      <c r="C75" t="s">
        <v>82</v>
      </c>
      <c r="D75" t="s">
        <v>10</v>
      </c>
      <c r="E75" s="6">
        <v>2</v>
      </c>
      <c r="F75" s="6">
        <v>3</v>
      </c>
      <c r="G75" s="6">
        <v>36</v>
      </c>
      <c r="H75" s="2">
        <v>17938.14</v>
      </c>
      <c r="I75" s="2">
        <f>10*Table1[[#This Row],[Defaulted Support Amount (Annual)]]</f>
        <v>179381.4</v>
      </c>
    </row>
    <row r="76" spans="1:9" x14ac:dyDescent="0.25">
      <c r="A76" t="s">
        <v>83</v>
      </c>
      <c r="B76" s="1">
        <v>29757853</v>
      </c>
      <c r="C76" t="s">
        <v>78</v>
      </c>
      <c r="D76" t="s">
        <v>15</v>
      </c>
      <c r="E76" s="6">
        <v>4</v>
      </c>
      <c r="F76" s="6">
        <v>24</v>
      </c>
      <c r="G76" s="6">
        <v>140</v>
      </c>
      <c r="H76" s="2">
        <v>40518</v>
      </c>
      <c r="I76" s="2">
        <f>10*Table1[[#This Row],[Defaulted Support Amount (Annual)]]</f>
        <v>405180</v>
      </c>
    </row>
    <row r="77" spans="1:9" x14ac:dyDescent="0.25">
      <c r="A77" t="s">
        <v>84</v>
      </c>
      <c r="B77" s="1">
        <v>1753151</v>
      </c>
      <c r="C77" t="s">
        <v>29</v>
      </c>
      <c r="D77" t="s">
        <v>53</v>
      </c>
      <c r="E77" s="6">
        <v>2</v>
      </c>
      <c r="F77" s="6">
        <v>2</v>
      </c>
      <c r="G77" s="6">
        <v>11</v>
      </c>
      <c r="H77" s="2">
        <v>810.24</v>
      </c>
      <c r="I77" s="2">
        <f>10*Table1[[#This Row],[Defaulted Support Amount (Annual)]]</f>
        <v>8102.4</v>
      </c>
    </row>
    <row r="78" spans="1:9" x14ac:dyDescent="0.25">
      <c r="A78" t="s">
        <v>85</v>
      </c>
      <c r="B78" s="1">
        <v>4329991</v>
      </c>
      <c r="C78" t="s">
        <v>86</v>
      </c>
      <c r="D78" t="s">
        <v>33</v>
      </c>
      <c r="E78" s="6">
        <v>3</v>
      </c>
      <c r="F78" s="6">
        <v>10</v>
      </c>
      <c r="G78" s="6">
        <v>38</v>
      </c>
      <c r="H78" s="2">
        <v>1879.27</v>
      </c>
      <c r="I78" s="2">
        <f>10*Table1[[#This Row],[Defaulted Support Amount (Annual)]]</f>
        <v>18792.7</v>
      </c>
    </row>
    <row r="79" spans="1:9" x14ac:dyDescent="0.25">
      <c r="A79" t="s">
        <v>87</v>
      </c>
      <c r="B79" s="1">
        <v>4330197</v>
      </c>
      <c r="C79" t="s">
        <v>86</v>
      </c>
      <c r="D79" t="s">
        <v>34</v>
      </c>
      <c r="E79" s="6">
        <v>1</v>
      </c>
      <c r="F79" s="6">
        <v>2</v>
      </c>
      <c r="G79" s="6">
        <v>8</v>
      </c>
      <c r="H79" s="2">
        <v>1286.95</v>
      </c>
      <c r="I79" s="2">
        <f>10*Table1[[#This Row],[Defaulted Support Amount (Annual)]]</f>
        <v>12869.5</v>
      </c>
    </row>
    <row r="80" spans="1:9" x14ac:dyDescent="0.25">
      <c r="A80" t="s">
        <v>88</v>
      </c>
      <c r="B80" s="1">
        <v>4330015</v>
      </c>
      <c r="C80" t="s">
        <v>86</v>
      </c>
      <c r="D80" t="s">
        <v>41</v>
      </c>
      <c r="E80" s="6">
        <v>63</v>
      </c>
      <c r="F80" s="6">
        <v>93</v>
      </c>
      <c r="G80" s="6">
        <v>1299</v>
      </c>
      <c r="H80" s="2">
        <v>48223.360000000001</v>
      </c>
      <c r="I80" s="2">
        <f>10*Table1[[#This Row],[Defaulted Support Amount (Annual)]]</f>
        <v>482233.59999999998</v>
      </c>
    </row>
    <row r="81" spans="1:9" x14ac:dyDescent="0.25">
      <c r="A81" t="s">
        <v>89</v>
      </c>
      <c r="B81" s="1">
        <v>4330213</v>
      </c>
      <c r="C81" t="s">
        <v>86</v>
      </c>
      <c r="D81" t="s">
        <v>36</v>
      </c>
      <c r="E81" s="6">
        <v>37</v>
      </c>
      <c r="F81" s="6">
        <v>41</v>
      </c>
      <c r="G81" s="6">
        <v>84</v>
      </c>
      <c r="H81" s="2">
        <v>8466.2199999999993</v>
      </c>
      <c r="I81" s="2">
        <f>10*Table1[[#This Row],[Defaulted Support Amount (Annual)]]</f>
        <v>84662.2</v>
      </c>
    </row>
    <row r="82" spans="1:9" x14ac:dyDescent="0.25">
      <c r="A82" t="s">
        <v>90</v>
      </c>
      <c r="B82" s="1">
        <v>4330221</v>
      </c>
      <c r="C82" t="s">
        <v>86</v>
      </c>
      <c r="D82" t="s">
        <v>37</v>
      </c>
      <c r="E82" s="6">
        <v>1</v>
      </c>
      <c r="F82" s="6">
        <v>1</v>
      </c>
      <c r="G82" s="6">
        <v>26</v>
      </c>
      <c r="H82" s="2">
        <v>1359.64</v>
      </c>
      <c r="I82" s="2">
        <f>10*Table1[[#This Row],[Defaulted Support Amount (Annual)]]</f>
        <v>13596.400000000001</v>
      </c>
    </row>
    <row r="83" spans="1:9" x14ac:dyDescent="0.25">
      <c r="A83" t="s">
        <v>91</v>
      </c>
      <c r="B83" s="1">
        <v>4330239</v>
      </c>
      <c r="C83" t="s">
        <v>86</v>
      </c>
      <c r="D83" t="s">
        <v>42</v>
      </c>
      <c r="E83" s="6">
        <v>10</v>
      </c>
      <c r="F83" s="6">
        <v>20</v>
      </c>
      <c r="G83" s="6">
        <v>252</v>
      </c>
      <c r="H83" s="2">
        <v>3471.73</v>
      </c>
      <c r="I83" s="2">
        <f>10*Table1[[#This Row],[Defaulted Support Amount (Annual)]]</f>
        <v>34717.300000000003</v>
      </c>
    </row>
    <row r="84" spans="1:9" x14ac:dyDescent="0.25">
      <c r="A84" t="s">
        <v>92</v>
      </c>
      <c r="B84" s="1">
        <v>4330247</v>
      </c>
      <c r="C84" t="s">
        <v>86</v>
      </c>
      <c r="D84" t="s">
        <v>11</v>
      </c>
      <c r="E84" s="6">
        <v>2</v>
      </c>
      <c r="F84" s="6">
        <v>6</v>
      </c>
      <c r="G84" s="6">
        <v>41</v>
      </c>
      <c r="H84" s="2">
        <v>1532.33</v>
      </c>
      <c r="I84" s="2">
        <f>10*Table1[[#This Row],[Defaulted Support Amount (Annual)]]</f>
        <v>15323.3</v>
      </c>
    </row>
    <row r="85" spans="1:9" x14ac:dyDescent="0.25">
      <c r="A85" t="s">
        <v>93</v>
      </c>
      <c r="B85" s="1">
        <v>4330296</v>
      </c>
      <c r="C85" t="s">
        <v>86</v>
      </c>
      <c r="D85" t="s">
        <v>22</v>
      </c>
      <c r="E85" s="6">
        <v>1</v>
      </c>
      <c r="F85" s="6">
        <v>2</v>
      </c>
      <c r="G85" s="6">
        <v>20</v>
      </c>
      <c r="H85" s="2">
        <v>543</v>
      </c>
      <c r="I85" s="2">
        <f>10*Table1[[#This Row],[Defaulted Support Amount (Annual)]]</f>
        <v>5430</v>
      </c>
    </row>
    <row r="86" spans="1:9" x14ac:dyDescent="0.25">
      <c r="A86" t="s">
        <v>94</v>
      </c>
      <c r="B86" s="1">
        <v>3723129</v>
      </c>
      <c r="C86" t="s">
        <v>95</v>
      </c>
      <c r="D86" t="s">
        <v>11</v>
      </c>
      <c r="E86" s="6">
        <v>1</v>
      </c>
      <c r="F86" s="6">
        <v>1</v>
      </c>
      <c r="G86" s="6">
        <v>5</v>
      </c>
      <c r="H86" s="2">
        <v>270.13</v>
      </c>
      <c r="I86" s="2">
        <f>10*Table1[[#This Row],[Defaulted Support Amount (Annual)]]</f>
        <v>2701.3</v>
      </c>
    </row>
    <row r="87" spans="1:9" x14ac:dyDescent="0.25">
      <c r="A87" t="s">
        <v>96</v>
      </c>
      <c r="B87" s="1">
        <v>7690258</v>
      </c>
      <c r="C87" t="s">
        <v>32</v>
      </c>
      <c r="D87" t="s">
        <v>7</v>
      </c>
      <c r="E87" s="6">
        <v>7</v>
      </c>
      <c r="F87" s="6">
        <v>11</v>
      </c>
      <c r="G87" s="6">
        <v>17</v>
      </c>
      <c r="H87" s="2">
        <v>1568.92</v>
      </c>
      <c r="I87" s="2">
        <f>10*Table1[[#This Row],[Defaulted Support Amount (Annual)]]</f>
        <v>15689.2</v>
      </c>
    </row>
    <row r="88" spans="1:9" x14ac:dyDescent="0.25">
      <c r="A88" t="s">
        <v>97</v>
      </c>
      <c r="B88" s="1">
        <v>4321790</v>
      </c>
      <c r="C88" t="s">
        <v>97</v>
      </c>
      <c r="D88" t="s">
        <v>35</v>
      </c>
      <c r="E88" s="6">
        <v>15</v>
      </c>
      <c r="F88" s="6">
        <v>694</v>
      </c>
      <c r="G88" s="6">
        <v>2120</v>
      </c>
      <c r="H88" s="2">
        <v>1574525.27</v>
      </c>
      <c r="I88" s="2">
        <f>10*Table1[[#This Row],[Defaulted Support Amount (Annual)]]</f>
        <v>15745252.699999999</v>
      </c>
    </row>
    <row r="89" spans="1:9" x14ac:dyDescent="0.25">
      <c r="A89" t="s">
        <v>98</v>
      </c>
      <c r="B89" s="1">
        <v>30298442</v>
      </c>
      <c r="C89" t="s">
        <v>99</v>
      </c>
      <c r="D89" t="s">
        <v>100</v>
      </c>
      <c r="E89" s="6">
        <v>1</v>
      </c>
      <c r="F89" s="6">
        <v>11</v>
      </c>
      <c r="G89" s="6">
        <v>89</v>
      </c>
      <c r="H89" s="2">
        <v>58231.35</v>
      </c>
      <c r="I89" s="2">
        <f>10*Table1[[#This Row],[Defaulted Support Amount (Annual)]]</f>
        <v>582313.5</v>
      </c>
    </row>
    <row r="90" spans="1:9" x14ac:dyDescent="0.25">
      <c r="A90" t="s">
        <v>101</v>
      </c>
      <c r="B90" s="1">
        <v>29709995</v>
      </c>
      <c r="C90" t="s">
        <v>78</v>
      </c>
      <c r="D90" t="s">
        <v>102</v>
      </c>
      <c r="E90" s="6">
        <v>3</v>
      </c>
      <c r="F90" s="6">
        <v>26</v>
      </c>
      <c r="G90" s="6">
        <v>169</v>
      </c>
      <c r="H90" s="2">
        <v>35245.199999999997</v>
      </c>
      <c r="I90" s="2">
        <f>10*Table1[[#This Row],[Defaulted Support Amount (Annual)]]</f>
        <v>352452</v>
      </c>
    </row>
    <row r="91" spans="1:9" x14ac:dyDescent="0.25">
      <c r="A91" t="s">
        <v>103</v>
      </c>
      <c r="B91" s="1">
        <v>29713260</v>
      </c>
      <c r="C91" t="s">
        <v>104</v>
      </c>
      <c r="D91" t="s">
        <v>105</v>
      </c>
      <c r="E91" s="6">
        <v>4</v>
      </c>
      <c r="F91" s="6">
        <v>57</v>
      </c>
      <c r="G91" s="6">
        <v>176</v>
      </c>
      <c r="H91" s="2">
        <v>27207.9</v>
      </c>
      <c r="I91" s="2">
        <f>10*Table1[[#This Row],[Defaulted Support Amount (Annual)]]</f>
        <v>272079</v>
      </c>
    </row>
    <row r="92" spans="1:9" x14ac:dyDescent="0.25">
      <c r="A92" t="s">
        <v>243</v>
      </c>
      <c r="B92" s="1">
        <v>13358395</v>
      </c>
      <c r="C92" t="s">
        <v>243</v>
      </c>
      <c r="D92" t="s">
        <v>41</v>
      </c>
      <c r="E92" s="6">
        <v>251</v>
      </c>
      <c r="F92" s="6">
        <v>6535</v>
      </c>
      <c r="G92" s="6">
        <v>64463</v>
      </c>
      <c r="H92" s="2">
        <v>24863496.309999999</v>
      </c>
      <c r="I92" s="2">
        <f>10*Table1[[#This Row],[Defaulted Support Amount (Annual)]]</f>
        <v>248634963.09999999</v>
      </c>
    </row>
    <row r="93" spans="1:9" x14ac:dyDescent="0.25">
      <c r="A93" t="s">
        <v>106</v>
      </c>
      <c r="B93" s="1">
        <v>4776464</v>
      </c>
      <c r="C93" t="s">
        <v>106</v>
      </c>
      <c r="D93" t="s">
        <v>8</v>
      </c>
      <c r="E93" s="6">
        <v>2</v>
      </c>
      <c r="F93" s="6">
        <v>5</v>
      </c>
      <c r="G93" s="6">
        <v>25</v>
      </c>
      <c r="H93" s="2">
        <v>1244.7</v>
      </c>
      <c r="I93" s="2">
        <f>10*Table1[[#This Row],[Defaulted Support Amount (Annual)]]</f>
        <v>12447</v>
      </c>
    </row>
    <row r="94" spans="1:9" x14ac:dyDescent="0.25">
      <c r="A94" t="s">
        <v>107</v>
      </c>
      <c r="B94" s="1">
        <v>13326</v>
      </c>
      <c r="C94" t="s">
        <v>32</v>
      </c>
      <c r="D94" t="s">
        <v>59</v>
      </c>
      <c r="E94" s="6">
        <v>3</v>
      </c>
      <c r="F94" s="6">
        <v>7</v>
      </c>
      <c r="G94" s="6">
        <v>8</v>
      </c>
      <c r="H94" s="2">
        <v>1425.6</v>
      </c>
      <c r="I94" s="2">
        <f>10*Table1[[#This Row],[Defaulted Support Amount (Annual)]]</f>
        <v>14256</v>
      </c>
    </row>
    <row r="95" spans="1:9" x14ac:dyDescent="0.25">
      <c r="A95" t="s">
        <v>108</v>
      </c>
      <c r="B95" s="1">
        <v>29895513</v>
      </c>
      <c r="C95" t="s">
        <v>29</v>
      </c>
      <c r="D95" t="s">
        <v>75</v>
      </c>
      <c r="E95" s="6">
        <v>2</v>
      </c>
      <c r="F95" s="6">
        <v>2</v>
      </c>
      <c r="G95" s="6">
        <v>3</v>
      </c>
      <c r="H95" s="2">
        <v>459.7</v>
      </c>
      <c r="I95" s="2">
        <f>10*Table1[[#This Row],[Defaulted Support Amount (Annual)]]</f>
        <v>4597</v>
      </c>
    </row>
    <row r="96" spans="1:9" x14ac:dyDescent="0.25">
      <c r="A96" t="s">
        <v>109</v>
      </c>
      <c r="B96" s="1">
        <v>29221694</v>
      </c>
      <c r="C96" t="s">
        <v>109</v>
      </c>
      <c r="D96" t="s">
        <v>19</v>
      </c>
      <c r="E96" s="6">
        <v>4</v>
      </c>
      <c r="F96" s="6">
        <v>96</v>
      </c>
      <c r="G96" s="6">
        <v>728</v>
      </c>
      <c r="H96" s="2">
        <v>104612.3</v>
      </c>
      <c r="I96" s="2">
        <f>10*Table1[[#This Row],[Defaulted Support Amount (Annual)]]</f>
        <v>1046123</v>
      </c>
    </row>
    <row r="97" spans="1:9" x14ac:dyDescent="0.25">
      <c r="A97" t="s">
        <v>110</v>
      </c>
      <c r="B97" s="1">
        <v>28574499</v>
      </c>
      <c r="C97" t="s">
        <v>111</v>
      </c>
      <c r="D97" t="s">
        <v>61</v>
      </c>
      <c r="E97" s="6">
        <v>5</v>
      </c>
      <c r="F97" s="6">
        <v>58</v>
      </c>
      <c r="G97" s="6">
        <v>515</v>
      </c>
      <c r="H97" s="2">
        <v>16576.8</v>
      </c>
      <c r="I97" s="2">
        <f>10*Table1[[#This Row],[Defaulted Support Amount (Annual)]]</f>
        <v>165768</v>
      </c>
    </row>
    <row r="98" spans="1:9" x14ac:dyDescent="0.25">
      <c r="A98" t="s">
        <v>112</v>
      </c>
      <c r="B98" s="1">
        <v>3273240</v>
      </c>
      <c r="C98" t="s">
        <v>69</v>
      </c>
      <c r="D98" t="s">
        <v>16</v>
      </c>
      <c r="E98" s="6">
        <v>1</v>
      </c>
      <c r="F98" s="6">
        <v>1</v>
      </c>
      <c r="G98" s="6">
        <v>6</v>
      </c>
      <c r="H98" s="2">
        <v>1557.9</v>
      </c>
      <c r="I98" s="2">
        <f>10*Table1[[#This Row],[Defaulted Support Amount (Annual)]]</f>
        <v>15579</v>
      </c>
    </row>
    <row r="99" spans="1:9" x14ac:dyDescent="0.25">
      <c r="A99" t="s">
        <v>113</v>
      </c>
      <c r="B99" s="1">
        <v>1680263</v>
      </c>
      <c r="C99" t="s">
        <v>69</v>
      </c>
      <c r="D99" t="s">
        <v>2</v>
      </c>
      <c r="E99" s="6">
        <v>2</v>
      </c>
      <c r="F99" s="6">
        <v>12</v>
      </c>
      <c r="G99" s="6">
        <v>23</v>
      </c>
      <c r="H99" s="2">
        <v>9111.2099999999991</v>
      </c>
      <c r="I99" s="2">
        <f>10*Table1[[#This Row],[Defaulted Support Amount (Annual)]]</f>
        <v>91112.099999999991</v>
      </c>
    </row>
    <row r="100" spans="1:9" x14ac:dyDescent="0.25">
      <c r="A100" t="s">
        <v>114</v>
      </c>
      <c r="B100" s="1">
        <v>27354836</v>
      </c>
      <c r="C100" t="s">
        <v>115</v>
      </c>
      <c r="D100" t="s">
        <v>61</v>
      </c>
      <c r="E100" s="6">
        <v>1</v>
      </c>
      <c r="F100" s="6">
        <v>1</v>
      </c>
      <c r="G100" s="6">
        <v>7</v>
      </c>
      <c r="H100" s="2">
        <v>1367.67</v>
      </c>
      <c r="I100" s="2">
        <f>10*Table1[[#This Row],[Defaulted Support Amount (Annual)]]</f>
        <v>13676.7</v>
      </c>
    </row>
    <row r="101" spans="1:9" x14ac:dyDescent="0.25">
      <c r="A101" t="s">
        <v>116</v>
      </c>
      <c r="B101" s="1">
        <v>18473223</v>
      </c>
      <c r="C101" t="s">
        <v>116</v>
      </c>
      <c r="D101" t="s">
        <v>22</v>
      </c>
      <c r="E101" s="6">
        <v>1</v>
      </c>
      <c r="F101" s="6">
        <v>1</v>
      </c>
      <c r="G101" s="6">
        <v>1</v>
      </c>
      <c r="H101" s="2">
        <v>9.1999999999999993</v>
      </c>
      <c r="I101" s="2">
        <f>10*Table1[[#This Row],[Defaulted Support Amount (Annual)]]</f>
        <v>92</v>
      </c>
    </row>
    <row r="102" spans="1:9" x14ac:dyDescent="0.25">
      <c r="A102" t="s">
        <v>116</v>
      </c>
      <c r="B102" s="1">
        <v>18473223</v>
      </c>
      <c r="C102" t="s">
        <v>116</v>
      </c>
      <c r="D102" t="s">
        <v>49</v>
      </c>
      <c r="E102" s="6">
        <v>2</v>
      </c>
      <c r="F102" s="6">
        <v>17</v>
      </c>
      <c r="G102" s="6">
        <v>115</v>
      </c>
      <c r="H102" s="2">
        <v>9485.0300000000007</v>
      </c>
      <c r="I102" s="2">
        <f>10*Table1[[#This Row],[Defaulted Support Amount (Annual)]]</f>
        <v>94850.3</v>
      </c>
    </row>
    <row r="103" spans="1:9" x14ac:dyDescent="0.25">
      <c r="A103" t="s">
        <v>117</v>
      </c>
      <c r="B103" s="1">
        <v>4381380</v>
      </c>
      <c r="C103" t="s">
        <v>118</v>
      </c>
      <c r="D103" t="s">
        <v>37</v>
      </c>
      <c r="E103" s="6">
        <v>4</v>
      </c>
      <c r="F103" s="6">
        <v>45</v>
      </c>
      <c r="G103" s="6">
        <v>116</v>
      </c>
      <c r="H103" s="2">
        <v>1981.64</v>
      </c>
      <c r="I103" s="2">
        <f>10*Table1[[#This Row],[Defaulted Support Amount (Annual)]]</f>
        <v>19816.400000000001</v>
      </c>
    </row>
    <row r="104" spans="1:9" x14ac:dyDescent="0.25">
      <c r="A104" t="s">
        <v>119</v>
      </c>
      <c r="B104" s="1">
        <v>16715682</v>
      </c>
      <c r="C104" t="s">
        <v>1</v>
      </c>
      <c r="D104" t="s">
        <v>2</v>
      </c>
      <c r="E104" s="6">
        <v>65</v>
      </c>
      <c r="F104" s="6">
        <v>312</v>
      </c>
      <c r="G104" s="6">
        <v>1680</v>
      </c>
      <c r="H104" s="2">
        <v>31128.6</v>
      </c>
      <c r="I104" s="2">
        <f>10*Table1[[#This Row],[Defaulted Support Amount (Annual)]]</f>
        <v>311286</v>
      </c>
    </row>
    <row r="105" spans="1:9" x14ac:dyDescent="0.25">
      <c r="A105" t="s">
        <v>120</v>
      </c>
      <c r="B105" s="1">
        <v>29716396</v>
      </c>
      <c r="C105" t="s">
        <v>78</v>
      </c>
      <c r="D105" t="s">
        <v>15</v>
      </c>
      <c r="E105" s="6">
        <v>2</v>
      </c>
      <c r="F105" s="6">
        <v>6</v>
      </c>
      <c r="G105" s="6">
        <v>15</v>
      </c>
      <c r="H105" s="2">
        <v>2492.4</v>
      </c>
      <c r="I105" s="2">
        <f>10*Table1[[#This Row],[Defaulted Support Amount (Annual)]]</f>
        <v>24924</v>
      </c>
    </row>
    <row r="106" spans="1:9" x14ac:dyDescent="0.25">
      <c r="A106" t="s">
        <v>121</v>
      </c>
      <c r="B106" s="1">
        <v>26995332</v>
      </c>
      <c r="C106" t="s">
        <v>78</v>
      </c>
      <c r="D106" t="s">
        <v>61</v>
      </c>
      <c r="E106" s="6">
        <v>12</v>
      </c>
      <c r="F106" s="6">
        <v>196</v>
      </c>
      <c r="G106" s="6">
        <v>1852</v>
      </c>
      <c r="H106" s="2">
        <v>4522.25</v>
      </c>
      <c r="I106" s="2">
        <f>10*Table1[[#This Row],[Defaulted Support Amount (Annual)]]</f>
        <v>45222.5</v>
      </c>
    </row>
    <row r="107" spans="1:9" x14ac:dyDescent="0.25">
      <c r="A107" t="s">
        <v>122</v>
      </c>
      <c r="B107" s="1">
        <v>29677846</v>
      </c>
      <c r="C107" t="s">
        <v>122</v>
      </c>
      <c r="D107" t="s">
        <v>34</v>
      </c>
      <c r="E107" s="6">
        <v>2</v>
      </c>
      <c r="F107" s="6">
        <v>151</v>
      </c>
      <c r="G107" s="6">
        <v>1295</v>
      </c>
      <c r="H107" s="2">
        <v>142422.9</v>
      </c>
      <c r="I107" s="2">
        <f>10*Table1[[#This Row],[Defaulted Support Amount (Annual)]]</f>
        <v>1424229</v>
      </c>
    </row>
    <row r="108" spans="1:9" x14ac:dyDescent="0.25">
      <c r="A108" t="s">
        <v>123</v>
      </c>
      <c r="B108" s="1">
        <v>1886944</v>
      </c>
      <c r="C108" t="s">
        <v>123</v>
      </c>
      <c r="D108" t="s">
        <v>102</v>
      </c>
      <c r="E108" s="6">
        <v>10</v>
      </c>
      <c r="F108" s="6">
        <v>205</v>
      </c>
      <c r="G108" s="6">
        <v>1879</v>
      </c>
      <c r="H108" s="2">
        <v>17282.849999999999</v>
      </c>
      <c r="I108" s="2">
        <f>10*Table1[[#This Row],[Defaulted Support Amount (Annual)]]</f>
        <v>172828.5</v>
      </c>
    </row>
    <row r="109" spans="1:9" x14ac:dyDescent="0.25">
      <c r="A109" t="s">
        <v>124</v>
      </c>
      <c r="B109" s="1">
        <v>9846494</v>
      </c>
      <c r="C109" t="s">
        <v>124</v>
      </c>
      <c r="D109" t="s">
        <v>4</v>
      </c>
      <c r="E109" s="6">
        <v>34</v>
      </c>
      <c r="F109" s="6">
        <v>456</v>
      </c>
      <c r="G109" s="6">
        <v>3233</v>
      </c>
      <c r="H109" s="2">
        <v>515004</v>
      </c>
      <c r="I109" s="2">
        <f>10*Table1[[#This Row],[Defaulted Support Amount (Annual)]]</f>
        <v>5150040</v>
      </c>
    </row>
    <row r="110" spans="1:9" x14ac:dyDescent="0.25">
      <c r="A110" t="s">
        <v>125</v>
      </c>
      <c r="B110" s="1">
        <v>17434911</v>
      </c>
      <c r="C110" t="s">
        <v>125</v>
      </c>
      <c r="D110" t="s">
        <v>126</v>
      </c>
      <c r="E110" s="6">
        <v>23</v>
      </c>
      <c r="F110" s="6">
        <v>25</v>
      </c>
      <c r="G110" s="6">
        <v>88</v>
      </c>
      <c r="H110" s="2">
        <v>4919.8100000000004</v>
      </c>
      <c r="I110" s="2">
        <f>10*Table1[[#This Row],[Defaulted Support Amount (Annual)]]</f>
        <v>49198.100000000006</v>
      </c>
    </row>
    <row r="111" spans="1:9" x14ac:dyDescent="0.25">
      <c r="A111" t="s">
        <v>127</v>
      </c>
      <c r="B111" s="1">
        <v>13769708</v>
      </c>
      <c r="C111" t="s">
        <v>118</v>
      </c>
      <c r="D111" t="s">
        <v>128</v>
      </c>
      <c r="E111" s="6">
        <v>1</v>
      </c>
      <c r="F111" s="6">
        <v>5</v>
      </c>
      <c r="G111" s="6">
        <v>13</v>
      </c>
      <c r="H111" s="2">
        <v>603.11</v>
      </c>
      <c r="I111" s="2">
        <f>10*Table1[[#This Row],[Defaulted Support Amount (Annual)]]</f>
        <v>6031.1</v>
      </c>
    </row>
    <row r="112" spans="1:9" x14ac:dyDescent="0.25">
      <c r="A112" t="s">
        <v>129</v>
      </c>
      <c r="B112" s="1">
        <v>3741550</v>
      </c>
      <c r="C112" t="s">
        <v>130</v>
      </c>
      <c r="D112" t="s">
        <v>131</v>
      </c>
      <c r="E112" s="6">
        <v>1</v>
      </c>
      <c r="F112" s="6">
        <v>1</v>
      </c>
      <c r="G112" s="6">
        <v>1</v>
      </c>
      <c r="H112" s="2">
        <v>114.6</v>
      </c>
      <c r="I112" s="2">
        <f>10*Table1[[#This Row],[Defaulted Support Amount (Annual)]]</f>
        <v>1146</v>
      </c>
    </row>
    <row r="113" spans="1:9" x14ac:dyDescent="0.25">
      <c r="A113" t="s">
        <v>132</v>
      </c>
      <c r="B113" s="1">
        <v>4362364</v>
      </c>
      <c r="C113" t="s">
        <v>132</v>
      </c>
      <c r="D113" t="s">
        <v>9</v>
      </c>
      <c r="E113" s="6">
        <v>1</v>
      </c>
      <c r="F113" s="6">
        <v>16</v>
      </c>
      <c r="G113" s="6">
        <v>59</v>
      </c>
      <c r="H113" s="2">
        <v>1596.6</v>
      </c>
      <c r="I113" s="2">
        <f>10*Table1[[#This Row],[Defaulted Support Amount (Annual)]]</f>
        <v>15966</v>
      </c>
    </row>
    <row r="114" spans="1:9" x14ac:dyDescent="0.25">
      <c r="A114" t="s">
        <v>132</v>
      </c>
      <c r="B114" s="1">
        <v>4362364</v>
      </c>
      <c r="C114" t="s">
        <v>132</v>
      </c>
      <c r="D114" t="s">
        <v>11</v>
      </c>
      <c r="E114" s="6">
        <v>1</v>
      </c>
      <c r="F114" s="6">
        <v>10</v>
      </c>
      <c r="G114" s="6">
        <v>31</v>
      </c>
      <c r="H114" s="2">
        <v>1057.2</v>
      </c>
      <c r="I114" s="2">
        <f>10*Table1[[#This Row],[Defaulted Support Amount (Annual)]]</f>
        <v>10572</v>
      </c>
    </row>
    <row r="115" spans="1:9" x14ac:dyDescent="0.25">
      <c r="A115" t="s">
        <v>133</v>
      </c>
      <c r="B115" s="1">
        <v>20926788</v>
      </c>
      <c r="C115" t="s">
        <v>133</v>
      </c>
      <c r="D115" t="s">
        <v>41</v>
      </c>
      <c r="E115" s="6">
        <v>779</v>
      </c>
      <c r="F115" s="6">
        <v>7337</v>
      </c>
      <c r="G115" s="6">
        <v>76856</v>
      </c>
      <c r="H115" s="2">
        <v>18750605.969999999</v>
      </c>
      <c r="I115" s="2">
        <f>10*Table1[[#This Row],[Defaulted Support Amount (Annual)]]</f>
        <v>187506059.69999999</v>
      </c>
    </row>
    <row r="116" spans="1:9" x14ac:dyDescent="0.25">
      <c r="A116" t="s">
        <v>133</v>
      </c>
      <c r="B116" s="1">
        <v>20926788</v>
      </c>
      <c r="C116" t="s">
        <v>133</v>
      </c>
      <c r="D116" t="s">
        <v>79</v>
      </c>
      <c r="E116" s="6">
        <v>82</v>
      </c>
      <c r="F116" s="6">
        <v>2460</v>
      </c>
      <c r="G116" s="6">
        <v>11518</v>
      </c>
      <c r="H116" s="2">
        <v>6901652.71</v>
      </c>
      <c r="I116" s="2">
        <f>10*Table1[[#This Row],[Defaulted Support Amount (Annual)]]</f>
        <v>69016527.099999994</v>
      </c>
    </row>
    <row r="117" spans="1:9" x14ac:dyDescent="0.25">
      <c r="A117" t="s">
        <v>133</v>
      </c>
      <c r="B117" s="1">
        <v>20926788</v>
      </c>
      <c r="C117" t="s">
        <v>133</v>
      </c>
      <c r="D117" t="s">
        <v>7</v>
      </c>
      <c r="E117" s="6">
        <v>1649</v>
      </c>
      <c r="F117" s="6">
        <v>8700</v>
      </c>
      <c r="G117" s="6">
        <v>42503</v>
      </c>
      <c r="H117" s="2">
        <v>10324799.41</v>
      </c>
      <c r="I117" s="2">
        <f>10*Table1[[#This Row],[Defaulted Support Amount (Annual)]]</f>
        <v>103247994.09999999</v>
      </c>
    </row>
    <row r="118" spans="1:9" x14ac:dyDescent="0.25">
      <c r="A118" t="s">
        <v>133</v>
      </c>
      <c r="B118" s="1">
        <v>20926788</v>
      </c>
      <c r="C118" t="s">
        <v>133</v>
      </c>
      <c r="D118" t="s">
        <v>105</v>
      </c>
      <c r="E118" s="6">
        <v>755</v>
      </c>
      <c r="F118" s="6">
        <v>5458</v>
      </c>
      <c r="G118" s="6">
        <v>31330</v>
      </c>
      <c r="H118" s="2">
        <v>5445691.79</v>
      </c>
      <c r="I118" s="2">
        <f>10*Table1[[#This Row],[Defaulted Support Amount (Annual)]]</f>
        <v>54456917.899999999</v>
      </c>
    </row>
    <row r="119" spans="1:9" x14ac:dyDescent="0.25">
      <c r="A119" t="s">
        <v>133</v>
      </c>
      <c r="B119" s="1">
        <v>20926788</v>
      </c>
      <c r="C119" t="s">
        <v>133</v>
      </c>
      <c r="D119" t="s">
        <v>8</v>
      </c>
      <c r="E119" s="6">
        <v>575</v>
      </c>
      <c r="F119" s="6">
        <v>3798</v>
      </c>
      <c r="G119" s="6">
        <v>12916</v>
      </c>
      <c r="H119" s="2">
        <v>2318478.63</v>
      </c>
      <c r="I119" s="2">
        <f>10*Table1[[#This Row],[Defaulted Support Amount (Annual)]]</f>
        <v>23184786.299999997</v>
      </c>
    </row>
    <row r="120" spans="1:9" x14ac:dyDescent="0.25">
      <c r="A120" t="s">
        <v>133</v>
      </c>
      <c r="B120" s="1">
        <v>20926788</v>
      </c>
      <c r="C120" t="s">
        <v>133</v>
      </c>
      <c r="D120" t="s">
        <v>9</v>
      </c>
      <c r="E120" s="6">
        <v>190</v>
      </c>
      <c r="F120" s="6">
        <v>458</v>
      </c>
      <c r="G120" s="6">
        <v>2122</v>
      </c>
      <c r="H120" s="2">
        <v>322894.8</v>
      </c>
      <c r="I120" s="2">
        <f>10*Table1[[#This Row],[Defaulted Support Amount (Annual)]]</f>
        <v>3228948</v>
      </c>
    </row>
    <row r="121" spans="1:9" x14ac:dyDescent="0.25">
      <c r="A121" t="s">
        <v>133</v>
      </c>
      <c r="B121" s="1">
        <v>20926788</v>
      </c>
      <c r="C121" t="s">
        <v>133</v>
      </c>
      <c r="D121" t="s">
        <v>19</v>
      </c>
      <c r="E121" s="6">
        <v>950</v>
      </c>
      <c r="F121" s="6">
        <v>18110</v>
      </c>
      <c r="G121" s="6">
        <v>102005</v>
      </c>
      <c r="H121" s="2">
        <v>31187793.640000001</v>
      </c>
      <c r="I121" s="2">
        <f>10*Table1[[#This Row],[Defaulted Support Amount (Annual)]]</f>
        <v>311877936.39999998</v>
      </c>
    </row>
    <row r="122" spans="1:9" x14ac:dyDescent="0.25">
      <c r="A122" t="s">
        <v>133</v>
      </c>
      <c r="B122" s="1">
        <v>20926788</v>
      </c>
      <c r="C122" t="s">
        <v>133</v>
      </c>
      <c r="D122" t="s">
        <v>59</v>
      </c>
      <c r="E122" s="6">
        <v>471</v>
      </c>
      <c r="F122" s="6">
        <v>8432</v>
      </c>
      <c r="G122" s="6">
        <v>52812</v>
      </c>
      <c r="H122" s="2">
        <v>15879368.83</v>
      </c>
      <c r="I122" s="2">
        <f>10*Table1[[#This Row],[Defaulted Support Amount (Annual)]]</f>
        <v>158793688.30000001</v>
      </c>
    </row>
    <row r="123" spans="1:9" x14ac:dyDescent="0.25">
      <c r="A123" t="s">
        <v>133</v>
      </c>
      <c r="B123" s="1">
        <v>20926788</v>
      </c>
      <c r="C123" t="s">
        <v>133</v>
      </c>
      <c r="D123" t="s">
        <v>37</v>
      </c>
      <c r="E123" s="6">
        <v>420</v>
      </c>
      <c r="F123" s="6">
        <v>10762</v>
      </c>
      <c r="G123" s="6">
        <v>28729</v>
      </c>
      <c r="H123" s="2">
        <v>3322864.44</v>
      </c>
      <c r="I123" s="2">
        <f>10*Table1[[#This Row],[Defaulted Support Amount (Annual)]]</f>
        <v>33228644.399999999</v>
      </c>
    </row>
    <row r="124" spans="1:9" x14ac:dyDescent="0.25">
      <c r="A124" t="s">
        <v>133</v>
      </c>
      <c r="B124" s="1">
        <v>20926788</v>
      </c>
      <c r="C124" t="s">
        <v>133</v>
      </c>
      <c r="D124" t="s">
        <v>38</v>
      </c>
      <c r="E124" s="6">
        <v>17</v>
      </c>
      <c r="F124" s="6">
        <v>397</v>
      </c>
      <c r="G124" s="6">
        <v>831</v>
      </c>
      <c r="H124" s="2">
        <v>857431.8</v>
      </c>
      <c r="I124" s="2">
        <f>10*Table1[[#This Row],[Defaulted Support Amount (Annual)]]</f>
        <v>8574318</v>
      </c>
    </row>
    <row r="125" spans="1:9" x14ac:dyDescent="0.25">
      <c r="A125" t="s">
        <v>133</v>
      </c>
      <c r="B125" s="1">
        <v>20926788</v>
      </c>
      <c r="C125" t="s">
        <v>133</v>
      </c>
      <c r="D125" t="s">
        <v>15</v>
      </c>
      <c r="E125" s="6">
        <v>333</v>
      </c>
      <c r="F125" s="6">
        <v>1040</v>
      </c>
      <c r="G125" s="6">
        <v>4766</v>
      </c>
      <c r="H125" s="2">
        <v>817941.9</v>
      </c>
      <c r="I125" s="2">
        <f>10*Table1[[#This Row],[Defaulted Support Amount (Annual)]]</f>
        <v>8179419</v>
      </c>
    </row>
    <row r="126" spans="1:9" x14ac:dyDescent="0.25">
      <c r="A126" t="s">
        <v>133</v>
      </c>
      <c r="B126" s="1">
        <v>20926788</v>
      </c>
      <c r="C126" t="s">
        <v>133</v>
      </c>
      <c r="D126" t="s">
        <v>11</v>
      </c>
      <c r="E126" s="6">
        <v>658</v>
      </c>
      <c r="F126" s="6">
        <v>6264</v>
      </c>
      <c r="G126" s="6">
        <v>39889</v>
      </c>
      <c r="H126" s="2">
        <v>8109835.29</v>
      </c>
      <c r="I126" s="2">
        <f>10*Table1[[#This Row],[Defaulted Support Amount (Annual)]]</f>
        <v>81098352.900000006</v>
      </c>
    </row>
    <row r="127" spans="1:9" x14ac:dyDescent="0.25">
      <c r="A127" t="s">
        <v>133</v>
      </c>
      <c r="B127" s="1">
        <v>20926788</v>
      </c>
      <c r="C127" t="s">
        <v>133</v>
      </c>
      <c r="D127" t="s">
        <v>131</v>
      </c>
      <c r="E127" s="6">
        <v>103</v>
      </c>
      <c r="F127" s="6">
        <v>1872</v>
      </c>
      <c r="G127" s="6">
        <v>7481</v>
      </c>
      <c r="H127" s="2">
        <v>4658845.38</v>
      </c>
      <c r="I127" s="2">
        <f>10*Table1[[#This Row],[Defaulted Support Amount (Annual)]]</f>
        <v>46588453.799999997</v>
      </c>
    </row>
    <row r="128" spans="1:9" x14ac:dyDescent="0.25">
      <c r="A128" t="s">
        <v>133</v>
      </c>
      <c r="B128" s="1">
        <v>20926788</v>
      </c>
      <c r="C128" t="s">
        <v>133</v>
      </c>
      <c r="D128" t="s">
        <v>2</v>
      </c>
      <c r="E128" s="6">
        <v>1165</v>
      </c>
      <c r="F128" s="6">
        <v>4406</v>
      </c>
      <c r="G128" s="6">
        <v>26260</v>
      </c>
      <c r="H128" s="2">
        <v>4266848.8600000003</v>
      </c>
      <c r="I128" s="2">
        <f>10*Table1[[#This Row],[Defaulted Support Amount (Annual)]]</f>
        <v>42668488.600000001</v>
      </c>
    </row>
    <row r="129" spans="1:9" x14ac:dyDescent="0.25">
      <c r="A129" t="s">
        <v>133</v>
      </c>
      <c r="B129" s="1">
        <v>20926788</v>
      </c>
      <c r="C129" t="s">
        <v>133</v>
      </c>
      <c r="D129" t="s">
        <v>63</v>
      </c>
      <c r="E129" s="6">
        <v>626</v>
      </c>
      <c r="F129" s="6">
        <v>12598</v>
      </c>
      <c r="G129" s="6">
        <v>88070</v>
      </c>
      <c r="H129" s="2">
        <v>18927018.41</v>
      </c>
      <c r="I129" s="2">
        <f>10*Table1[[#This Row],[Defaulted Support Amount (Annual)]]</f>
        <v>189270184.09999999</v>
      </c>
    </row>
    <row r="130" spans="1:9" x14ac:dyDescent="0.25">
      <c r="A130" t="s">
        <v>134</v>
      </c>
      <c r="B130" s="1">
        <v>23985237</v>
      </c>
      <c r="C130" t="s">
        <v>115</v>
      </c>
      <c r="D130" t="s">
        <v>11</v>
      </c>
      <c r="E130" s="6">
        <v>1</v>
      </c>
      <c r="F130" s="6">
        <v>1</v>
      </c>
      <c r="G130" s="6">
        <v>12</v>
      </c>
      <c r="H130" s="2">
        <v>640.55999999999995</v>
      </c>
      <c r="I130" s="2">
        <f>10*Table1[[#This Row],[Defaulted Support Amount (Annual)]]</f>
        <v>6405.5999999999995</v>
      </c>
    </row>
    <row r="131" spans="1:9" x14ac:dyDescent="0.25">
      <c r="A131" t="s">
        <v>135</v>
      </c>
      <c r="B131" s="1">
        <v>23704042</v>
      </c>
      <c r="C131" t="s">
        <v>78</v>
      </c>
      <c r="D131" t="s">
        <v>15</v>
      </c>
      <c r="E131" s="6">
        <v>6</v>
      </c>
      <c r="F131" s="6">
        <v>15</v>
      </c>
      <c r="G131" s="6">
        <v>50</v>
      </c>
      <c r="H131" s="2">
        <v>8414.68</v>
      </c>
      <c r="I131" s="2">
        <f>10*Table1[[#This Row],[Defaulted Support Amount (Annual)]]</f>
        <v>84146.8</v>
      </c>
    </row>
    <row r="132" spans="1:9" x14ac:dyDescent="0.25">
      <c r="A132" t="s">
        <v>136</v>
      </c>
      <c r="B132" s="1">
        <v>29688389</v>
      </c>
      <c r="C132" t="s">
        <v>78</v>
      </c>
      <c r="D132" t="s">
        <v>102</v>
      </c>
      <c r="E132" s="6">
        <v>4</v>
      </c>
      <c r="F132" s="6">
        <v>30</v>
      </c>
      <c r="G132" s="6">
        <v>165</v>
      </c>
      <c r="H132" s="2">
        <v>15524.25</v>
      </c>
      <c r="I132" s="2">
        <f>10*Table1[[#This Row],[Defaulted Support Amount (Annual)]]</f>
        <v>155242.5</v>
      </c>
    </row>
    <row r="133" spans="1:9" x14ac:dyDescent="0.25">
      <c r="A133" t="s">
        <v>137</v>
      </c>
      <c r="B133" s="1">
        <v>25942202</v>
      </c>
      <c r="C133" t="s">
        <v>137</v>
      </c>
      <c r="D133" t="s">
        <v>7</v>
      </c>
      <c r="E133" s="6">
        <v>26</v>
      </c>
      <c r="F133" s="6">
        <v>35</v>
      </c>
      <c r="G133" s="6">
        <v>72</v>
      </c>
      <c r="H133" s="2">
        <v>3620.4</v>
      </c>
      <c r="I133" s="2">
        <f>10*Table1[[#This Row],[Defaulted Support Amount (Annual)]]</f>
        <v>36204</v>
      </c>
    </row>
    <row r="134" spans="1:9" x14ac:dyDescent="0.25">
      <c r="A134" t="s">
        <v>138</v>
      </c>
      <c r="B134" s="1">
        <v>30298962</v>
      </c>
      <c r="C134" t="s">
        <v>139</v>
      </c>
      <c r="D134" t="s">
        <v>53</v>
      </c>
      <c r="E134" s="6">
        <v>1</v>
      </c>
      <c r="F134" s="6">
        <v>1</v>
      </c>
      <c r="G134" s="6">
        <v>6</v>
      </c>
      <c r="H134" s="2">
        <v>117.6</v>
      </c>
      <c r="I134" s="2">
        <f>10*Table1[[#This Row],[Defaulted Support Amount (Annual)]]</f>
        <v>1176</v>
      </c>
    </row>
    <row r="135" spans="1:9" x14ac:dyDescent="0.25">
      <c r="A135" t="s">
        <v>140</v>
      </c>
      <c r="B135" s="1">
        <v>30299010</v>
      </c>
      <c r="C135" t="s">
        <v>139</v>
      </c>
      <c r="D135" t="s">
        <v>4</v>
      </c>
      <c r="E135" s="6">
        <v>12</v>
      </c>
      <c r="F135" s="6">
        <v>14</v>
      </c>
      <c r="G135" s="6">
        <v>98</v>
      </c>
      <c r="H135" s="2">
        <v>1201.21</v>
      </c>
      <c r="I135" s="2">
        <f>10*Table1[[#This Row],[Defaulted Support Amount (Annual)]]</f>
        <v>12012.1</v>
      </c>
    </row>
    <row r="136" spans="1:9" x14ac:dyDescent="0.25">
      <c r="A136" t="s">
        <v>141</v>
      </c>
      <c r="B136" s="1">
        <v>30299168</v>
      </c>
      <c r="C136" t="s">
        <v>139</v>
      </c>
      <c r="D136" t="s">
        <v>55</v>
      </c>
      <c r="E136" s="6">
        <v>3</v>
      </c>
      <c r="F136" s="6">
        <v>9</v>
      </c>
      <c r="G136" s="6">
        <v>54</v>
      </c>
      <c r="H136" s="2">
        <v>653.80999999999995</v>
      </c>
      <c r="I136" s="2">
        <f>10*Table1[[#This Row],[Defaulted Support Amount (Annual)]]</f>
        <v>6538.0999999999995</v>
      </c>
    </row>
    <row r="137" spans="1:9" x14ac:dyDescent="0.25">
      <c r="A137" t="s">
        <v>142</v>
      </c>
      <c r="B137" s="1">
        <v>25151754</v>
      </c>
      <c r="C137" t="s">
        <v>143</v>
      </c>
      <c r="D137" t="s">
        <v>105</v>
      </c>
      <c r="E137" s="6">
        <v>22</v>
      </c>
      <c r="F137" s="6">
        <v>702</v>
      </c>
      <c r="G137" s="6">
        <v>7432</v>
      </c>
      <c r="H137" s="2">
        <v>30850.22</v>
      </c>
      <c r="I137" s="2">
        <f>10*Table1[[#This Row],[Defaulted Support Amount (Annual)]]</f>
        <v>308502.2</v>
      </c>
    </row>
    <row r="138" spans="1:9" x14ac:dyDescent="0.25">
      <c r="A138" t="s">
        <v>142</v>
      </c>
      <c r="B138" s="1">
        <v>25151754</v>
      </c>
      <c r="C138" t="s">
        <v>143</v>
      </c>
      <c r="D138" t="s">
        <v>15</v>
      </c>
      <c r="E138" s="6">
        <v>93</v>
      </c>
      <c r="F138" s="6">
        <v>3017</v>
      </c>
      <c r="G138" s="6">
        <v>26464</v>
      </c>
      <c r="H138" s="2">
        <v>499757.41</v>
      </c>
      <c r="I138" s="2">
        <f>10*Table1[[#This Row],[Defaulted Support Amount (Annual)]]</f>
        <v>4997574.0999999996</v>
      </c>
    </row>
    <row r="139" spans="1:9" x14ac:dyDescent="0.25">
      <c r="A139" t="s">
        <v>144</v>
      </c>
      <c r="B139" s="1">
        <v>24930141</v>
      </c>
      <c r="C139" t="s">
        <v>143</v>
      </c>
      <c r="D139" t="s">
        <v>7</v>
      </c>
      <c r="E139" s="6">
        <v>5</v>
      </c>
      <c r="F139" s="6">
        <v>158</v>
      </c>
      <c r="G139" s="6">
        <v>1235</v>
      </c>
      <c r="H139" s="2">
        <v>25986.46</v>
      </c>
      <c r="I139" s="2">
        <f>10*Table1[[#This Row],[Defaulted Support Amount (Annual)]]</f>
        <v>259864.59999999998</v>
      </c>
    </row>
    <row r="140" spans="1:9" x14ac:dyDescent="0.25">
      <c r="A140" t="s">
        <v>144</v>
      </c>
      <c r="B140" s="1">
        <v>24930141</v>
      </c>
      <c r="C140" t="s">
        <v>143</v>
      </c>
      <c r="D140" t="s">
        <v>9</v>
      </c>
      <c r="E140" s="6">
        <v>4</v>
      </c>
      <c r="F140" s="6">
        <v>131</v>
      </c>
      <c r="G140" s="6">
        <v>736</v>
      </c>
      <c r="H140" s="2">
        <v>14639.04</v>
      </c>
      <c r="I140" s="2">
        <f>10*Table1[[#This Row],[Defaulted Support Amount (Annual)]]</f>
        <v>146390.40000000002</v>
      </c>
    </row>
    <row r="141" spans="1:9" x14ac:dyDescent="0.25">
      <c r="A141" t="s">
        <v>144</v>
      </c>
      <c r="B141" s="1">
        <v>24930141</v>
      </c>
      <c r="C141" t="s">
        <v>143</v>
      </c>
      <c r="D141" t="s">
        <v>59</v>
      </c>
      <c r="E141" s="6">
        <v>23</v>
      </c>
      <c r="F141" s="6">
        <v>1015</v>
      </c>
      <c r="G141" s="6">
        <v>9071</v>
      </c>
      <c r="H141" s="2">
        <v>87660.95</v>
      </c>
      <c r="I141" s="2">
        <f>10*Table1[[#This Row],[Defaulted Support Amount (Annual)]]</f>
        <v>876609.5</v>
      </c>
    </row>
    <row r="142" spans="1:9" x14ac:dyDescent="0.25">
      <c r="A142" t="s">
        <v>145</v>
      </c>
      <c r="B142" s="1">
        <v>27382639</v>
      </c>
      <c r="C142" t="s">
        <v>29</v>
      </c>
      <c r="D142" t="s">
        <v>61</v>
      </c>
      <c r="E142" s="6">
        <v>2</v>
      </c>
      <c r="F142" s="6">
        <v>2</v>
      </c>
      <c r="G142" s="6">
        <v>6</v>
      </c>
      <c r="H142" s="2">
        <v>160.26</v>
      </c>
      <c r="I142" s="2">
        <f>10*Table1[[#This Row],[Defaulted Support Amount (Annual)]]</f>
        <v>1602.6</v>
      </c>
    </row>
    <row r="143" spans="1:9" x14ac:dyDescent="0.25">
      <c r="A143" t="s">
        <v>146</v>
      </c>
      <c r="B143" s="1">
        <v>2621951</v>
      </c>
      <c r="C143" t="s">
        <v>146</v>
      </c>
      <c r="D143" t="s">
        <v>19</v>
      </c>
      <c r="E143" s="6">
        <v>2</v>
      </c>
      <c r="F143" s="6">
        <v>2</v>
      </c>
      <c r="G143" s="6">
        <v>4</v>
      </c>
      <c r="H143" s="2">
        <v>175.66</v>
      </c>
      <c r="I143" s="2">
        <f>10*Table1[[#This Row],[Defaulted Support Amount (Annual)]]</f>
        <v>1756.6</v>
      </c>
    </row>
    <row r="144" spans="1:9" x14ac:dyDescent="0.25">
      <c r="A144" t="s">
        <v>146</v>
      </c>
      <c r="B144" s="1">
        <v>2621951</v>
      </c>
      <c r="C144" t="s">
        <v>146</v>
      </c>
      <c r="D144" t="s">
        <v>38</v>
      </c>
      <c r="E144" s="6">
        <v>5</v>
      </c>
      <c r="F144" s="6">
        <v>5</v>
      </c>
      <c r="G144" s="6">
        <v>10</v>
      </c>
      <c r="H144" s="2">
        <v>1210.8900000000001</v>
      </c>
      <c r="I144" s="2">
        <f>10*Table1[[#This Row],[Defaulted Support Amount (Annual)]]</f>
        <v>12108.900000000001</v>
      </c>
    </row>
    <row r="145" spans="1:9" x14ac:dyDescent="0.25">
      <c r="A145" t="s">
        <v>146</v>
      </c>
      <c r="B145" s="1">
        <v>2621951</v>
      </c>
      <c r="C145" t="s">
        <v>146</v>
      </c>
      <c r="D145" t="s">
        <v>131</v>
      </c>
      <c r="E145" s="6">
        <v>9</v>
      </c>
      <c r="F145" s="6">
        <v>9</v>
      </c>
      <c r="G145" s="6">
        <v>18</v>
      </c>
      <c r="H145" s="2">
        <v>2610.73</v>
      </c>
      <c r="I145" s="2">
        <f>10*Table1[[#This Row],[Defaulted Support Amount (Annual)]]</f>
        <v>26107.3</v>
      </c>
    </row>
    <row r="146" spans="1:9" x14ac:dyDescent="0.25">
      <c r="A146" t="s">
        <v>238</v>
      </c>
      <c r="B146" s="1">
        <v>19499375</v>
      </c>
      <c r="C146" t="s">
        <v>1</v>
      </c>
      <c r="D146" t="s">
        <v>61</v>
      </c>
      <c r="E146" s="6">
        <v>58</v>
      </c>
      <c r="F146" s="6">
        <v>1598</v>
      </c>
      <c r="G146" s="6">
        <v>11255</v>
      </c>
      <c r="H146" s="2">
        <v>580118.78</v>
      </c>
      <c r="I146" s="2">
        <f>10*Table1[[#This Row],[Defaulted Support Amount (Annual)]]</f>
        <v>5801187.8000000007</v>
      </c>
    </row>
    <row r="147" spans="1:9" x14ac:dyDescent="0.25">
      <c r="A147" t="s">
        <v>238</v>
      </c>
      <c r="B147" s="1">
        <v>19499375</v>
      </c>
      <c r="C147" t="s">
        <v>1</v>
      </c>
      <c r="D147" t="s">
        <v>2</v>
      </c>
      <c r="E147" s="6">
        <v>6</v>
      </c>
      <c r="F147" s="6">
        <v>12</v>
      </c>
      <c r="G147" s="6">
        <v>31</v>
      </c>
      <c r="H147" s="2">
        <v>6151.2</v>
      </c>
      <c r="I147" s="2">
        <f>10*Table1[[#This Row],[Defaulted Support Amount (Annual)]]</f>
        <v>61512</v>
      </c>
    </row>
    <row r="148" spans="1:9" x14ac:dyDescent="0.25">
      <c r="A148" t="s">
        <v>147</v>
      </c>
      <c r="B148" s="1">
        <v>15643182</v>
      </c>
      <c r="C148" t="s">
        <v>147</v>
      </c>
      <c r="D148" t="s">
        <v>148</v>
      </c>
      <c r="E148" s="6">
        <v>18</v>
      </c>
      <c r="F148" s="6">
        <v>124</v>
      </c>
      <c r="G148" s="6">
        <v>690</v>
      </c>
      <c r="H148" s="2">
        <v>14180.12</v>
      </c>
      <c r="I148" s="2">
        <f>10*Table1[[#This Row],[Defaulted Support Amount (Annual)]]</f>
        <v>141801.20000000001</v>
      </c>
    </row>
    <row r="149" spans="1:9" x14ac:dyDescent="0.25">
      <c r="A149" t="s">
        <v>149</v>
      </c>
      <c r="B149" s="1">
        <v>26157230</v>
      </c>
      <c r="C149" t="s">
        <v>78</v>
      </c>
      <c r="D149" t="s">
        <v>34</v>
      </c>
      <c r="E149" s="6">
        <v>4</v>
      </c>
      <c r="F149" s="6">
        <v>202</v>
      </c>
      <c r="G149" s="6">
        <v>1083</v>
      </c>
      <c r="H149" s="2">
        <v>469057.3</v>
      </c>
      <c r="I149" s="2">
        <f>10*Table1[[#This Row],[Defaulted Support Amount (Annual)]]</f>
        <v>4690573</v>
      </c>
    </row>
    <row r="150" spans="1:9" x14ac:dyDescent="0.25">
      <c r="A150" t="s">
        <v>150</v>
      </c>
      <c r="B150" s="1">
        <v>18795427</v>
      </c>
      <c r="C150" t="s">
        <v>150</v>
      </c>
      <c r="D150" t="s">
        <v>10</v>
      </c>
      <c r="E150" s="6">
        <v>20</v>
      </c>
      <c r="F150" s="6">
        <v>28</v>
      </c>
      <c r="G150" s="6">
        <v>212</v>
      </c>
      <c r="H150" s="2">
        <v>2696.4</v>
      </c>
      <c r="I150" s="2">
        <f>10*Table1[[#This Row],[Defaulted Support Amount (Annual)]]</f>
        <v>26964</v>
      </c>
    </row>
    <row r="151" spans="1:9" x14ac:dyDescent="0.25">
      <c r="A151" t="s">
        <v>151</v>
      </c>
      <c r="B151" s="1">
        <v>28765642</v>
      </c>
      <c r="C151" t="s">
        <v>152</v>
      </c>
      <c r="D151" t="s">
        <v>39</v>
      </c>
      <c r="E151" s="6">
        <v>14</v>
      </c>
      <c r="F151" s="6">
        <v>242</v>
      </c>
      <c r="G151" s="6">
        <v>1057</v>
      </c>
      <c r="H151" s="2">
        <v>711687.6</v>
      </c>
      <c r="I151" s="2">
        <f>10*Table1[[#This Row],[Defaulted Support Amount (Annual)]]</f>
        <v>7116876</v>
      </c>
    </row>
    <row r="152" spans="1:9" x14ac:dyDescent="0.25">
      <c r="A152" t="s">
        <v>153</v>
      </c>
      <c r="B152" s="1">
        <v>27152438</v>
      </c>
      <c r="C152" t="s">
        <v>153</v>
      </c>
      <c r="D152" t="s">
        <v>61</v>
      </c>
      <c r="E152" s="6">
        <v>5</v>
      </c>
      <c r="F152" s="6">
        <v>21</v>
      </c>
      <c r="G152" s="6">
        <v>59</v>
      </c>
      <c r="H152" s="2">
        <v>15949.2</v>
      </c>
      <c r="I152" s="2">
        <f>10*Table1[[#This Row],[Defaulted Support Amount (Annual)]]</f>
        <v>159492</v>
      </c>
    </row>
    <row r="153" spans="1:9" x14ac:dyDescent="0.25">
      <c r="A153" t="s">
        <v>154</v>
      </c>
      <c r="B153" s="1">
        <v>29689346</v>
      </c>
      <c r="C153" t="s">
        <v>78</v>
      </c>
      <c r="D153" t="s">
        <v>75</v>
      </c>
      <c r="E153" s="6">
        <v>1</v>
      </c>
      <c r="F153" s="6">
        <v>1</v>
      </c>
      <c r="G153" s="6">
        <v>67</v>
      </c>
      <c r="H153" s="2">
        <v>6483.04</v>
      </c>
      <c r="I153" s="2">
        <f>10*Table1[[#This Row],[Defaulted Support Amount (Annual)]]</f>
        <v>64830.400000000001</v>
      </c>
    </row>
    <row r="154" spans="1:9" x14ac:dyDescent="0.25">
      <c r="A154" t="s">
        <v>155</v>
      </c>
      <c r="B154" s="1">
        <v>27468826</v>
      </c>
      <c r="C154" t="s">
        <v>78</v>
      </c>
      <c r="D154" t="s">
        <v>14</v>
      </c>
      <c r="E154" s="6">
        <v>3</v>
      </c>
      <c r="F154" s="6">
        <v>76</v>
      </c>
      <c r="G154" s="6">
        <v>540</v>
      </c>
      <c r="H154" s="2">
        <v>148765.5</v>
      </c>
      <c r="I154" s="2">
        <f>10*Table1[[#This Row],[Defaulted Support Amount (Annual)]]</f>
        <v>1487655</v>
      </c>
    </row>
    <row r="155" spans="1:9" x14ac:dyDescent="0.25">
      <c r="A155" t="s">
        <v>156</v>
      </c>
      <c r="B155" s="1">
        <v>27522408</v>
      </c>
      <c r="C155" t="s">
        <v>78</v>
      </c>
      <c r="D155" t="s">
        <v>11</v>
      </c>
      <c r="E155" s="6">
        <v>5</v>
      </c>
      <c r="F155" s="6">
        <v>6</v>
      </c>
      <c r="G155" s="6">
        <v>15</v>
      </c>
      <c r="H155" s="2">
        <v>936.06</v>
      </c>
      <c r="I155" s="2">
        <f>10*Table1[[#This Row],[Defaulted Support Amount (Annual)]]</f>
        <v>9360.5999999999985</v>
      </c>
    </row>
    <row r="156" spans="1:9" x14ac:dyDescent="0.25">
      <c r="A156" t="s">
        <v>157</v>
      </c>
      <c r="B156" s="1">
        <v>27986132</v>
      </c>
      <c r="C156" t="s">
        <v>157</v>
      </c>
      <c r="D156" t="s">
        <v>41</v>
      </c>
      <c r="E156" s="6">
        <v>40</v>
      </c>
      <c r="F156" s="6">
        <v>88</v>
      </c>
      <c r="G156" s="6">
        <v>1170</v>
      </c>
      <c r="H156" s="2">
        <v>6838.5</v>
      </c>
      <c r="I156" s="2">
        <f>10*Table1[[#This Row],[Defaulted Support Amount (Annual)]]</f>
        <v>68385</v>
      </c>
    </row>
    <row r="157" spans="1:9" x14ac:dyDescent="0.25">
      <c r="A157" t="s">
        <v>157</v>
      </c>
      <c r="B157" s="1">
        <v>27986132</v>
      </c>
      <c r="C157" t="s">
        <v>157</v>
      </c>
      <c r="D157" t="s">
        <v>55</v>
      </c>
      <c r="E157" s="6">
        <v>33</v>
      </c>
      <c r="F157" s="6">
        <v>79</v>
      </c>
      <c r="G157" s="6">
        <v>810</v>
      </c>
      <c r="H157" s="2">
        <v>6010.25</v>
      </c>
      <c r="I157" s="2">
        <f>10*Table1[[#This Row],[Defaulted Support Amount (Annual)]]</f>
        <v>60102.5</v>
      </c>
    </row>
    <row r="158" spans="1:9" x14ac:dyDescent="0.25">
      <c r="A158" t="s">
        <v>157</v>
      </c>
      <c r="B158" s="1">
        <v>27986132</v>
      </c>
      <c r="C158" t="s">
        <v>157</v>
      </c>
      <c r="D158" t="s">
        <v>25</v>
      </c>
      <c r="E158" s="6">
        <v>2</v>
      </c>
      <c r="F158" s="6">
        <v>10</v>
      </c>
      <c r="G158" s="6">
        <v>81</v>
      </c>
      <c r="H158" s="2">
        <v>922.75</v>
      </c>
      <c r="I158" s="2">
        <f>10*Table1[[#This Row],[Defaulted Support Amount (Annual)]]</f>
        <v>9227.5</v>
      </c>
    </row>
    <row r="159" spans="1:9" x14ac:dyDescent="0.25">
      <c r="A159" t="s">
        <v>158</v>
      </c>
      <c r="B159" s="1">
        <v>5235056</v>
      </c>
      <c r="C159" t="s">
        <v>78</v>
      </c>
      <c r="D159" t="s">
        <v>63</v>
      </c>
      <c r="E159" s="6">
        <v>3</v>
      </c>
      <c r="F159" s="6">
        <v>6</v>
      </c>
      <c r="G159" s="6">
        <v>38</v>
      </c>
      <c r="H159" s="2">
        <v>1703.4</v>
      </c>
      <c r="I159" s="2">
        <f>10*Table1[[#This Row],[Defaulted Support Amount (Annual)]]</f>
        <v>17034</v>
      </c>
    </row>
    <row r="160" spans="1:9" x14ac:dyDescent="0.25">
      <c r="A160" t="s">
        <v>159</v>
      </c>
      <c r="B160" s="1">
        <v>29732948</v>
      </c>
      <c r="C160" t="s">
        <v>78</v>
      </c>
      <c r="D160" t="s">
        <v>102</v>
      </c>
      <c r="E160" s="6">
        <v>2</v>
      </c>
      <c r="F160" s="6">
        <v>5</v>
      </c>
      <c r="G160" s="6">
        <v>24</v>
      </c>
      <c r="H160" s="2">
        <v>3712.8</v>
      </c>
      <c r="I160" s="2">
        <f>10*Table1[[#This Row],[Defaulted Support Amount (Annual)]]</f>
        <v>37128</v>
      </c>
    </row>
    <row r="161" spans="1:9" x14ac:dyDescent="0.25">
      <c r="A161" t="s">
        <v>160</v>
      </c>
      <c r="B161" s="1">
        <v>18224600</v>
      </c>
      <c r="C161" t="s">
        <v>161</v>
      </c>
      <c r="D161" t="s">
        <v>10</v>
      </c>
      <c r="E161" s="6">
        <v>7</v>
      </c>
      <c r="F161" s="6">
        <v>18</v>
      </c>
      <c r="G161" s="6">
        <v>83</v>
      </c>
      <c r="H161" s="2">
        <v>1188</v>
      </c>
      <c r="I161" s="2">
        <f>10*Table1[[#This Row],[Defaulted Support Amount (Annual)]]</f>
        <v>11880</v>
      </c>
    </row>
    <row r="162" spans="1:9" x14ac:dyDescent="0.25">
      <c r="A162" t="s">
        <v>162</v>
      </c>
      <c r="B162" s="1">
        <v>3715885</v>
      </c>
      <c r="C162" t="s">
        <v>162</v>
      </c>
      <c r="D162" t="s">
        <v>55</v>
      </c>
      <c r="E162" s="6">
        <v>1</v>
      </c>
      <c r="F162" s="6">
        <v>1</v>
      </c>
      <c r="G162" s="6">
        <v>1</v>
      </c>
      <c r="H162" s="2">
        <v>223.2</v>
      </c>
      <c r="I162" s="2">
        <f>10*Table1[[#This Row],[Defaulted Support Amount (Annual)]]</f>
        <v>2232</v>
      </c>
    </row>
    <row r="163" spans="1:9" x14ac:dyDescent="0.25">
      <c r="A163" t="s">
        <v>240</v>
      </c>
      <c r="B163" s="1">
        <v>4943221</v>
      </c>
      <c r="C163" t="s">
        <v>240</v>
      </c>
      <c r="D163" t="s">
        <v>2</v>
      </c>
      <c r="E163" s="6">
        <v>2</v>
      </c>
      <c r="F163" s="6">
        <v>3</v>
      </c>
      <c r="G163" s="6">
        <v>4</v>
      </c>
      <c r="H163" s="2">
        <v>414</v>
      </c>
      <c r="I163" s="2">
        <f>10*Table1[[#This Row],[Defaulted Support Amount (Annual)]]</f>
        <v>4140</v>
      </c>
    </row>
    <row r="164" spans="1:9" x14ac:dyDescent="0.25">
      <c r="A164" t="s">
        <v>163</v>
      </c>
      <c r="B164" s="1">
        <v>3800570</v>
      </c>
      <c r="C164" t="s">
        <v>163</v>
      </c>
      <c r="D164" t="s">
        <v>10</v>
      </c>
      <c r="E164" s="6">
        <v>1</v>
      </c>
      <c r="F164" s="6">
        <v>1</v>
      </c>
      <c r="G164" s="6">
        <v>2</v>
      </c>
      <c r="H164" s="2">
        <v>315</v>
      </c>
      <c r="I164" s="2">
        <f>10*Table1[[#This Row],[Defaulted Support Amount (Annual)]]</f>
        <v>3150</v>
      </c>
    </row>
    <row r="165" spans="1:9" x14ac:dyDescent="0.25">
      <c r="A165" t="s">
        <v>164</v>
      </c>
      <c r="B165" s="1">
        <v>19663095</v>
      </c>
      <c r="C165" t="s">
        <v>164</v>
      </c>
      <c r="D165" t="s">
        <v>16</v>
      </c>
      <c r="E165" s="6">
        <v>3</v>
      </c>
      <c r="F165" s="6">
        <v>17</v>
      </c>
      <c r="G165" s="6">
        <v>88</v>
      </c>
      <c r="H165" s="2">
        <v>23514.6</v>
      </c>
      <c r="I165" s="2">
        <f>10*Table1[[#This Row],[Defaulted Support Amount (Annual)]]</f>
        <v>235146</v>
      </c>
    </row>
    <row r="166" spans="1:9" x14ac:dyDescent="0.25">
      <c r="A166" t="s">
        <v>165</v>
      </c>
      <c r="B166" s="1">
        <v>21036439</v>
      </c>
      <c r="C166" t="s">
        <v>165</v>
      </c>
      <c r="D166" t="s">
        <v>55</v>
      </c>
      <c r="E166" s="6">
        <v>72</v>
      </c>
      <c r="F166" s="6">
        <v>1095</v>
      </c>
      <c r="G166" s="6">
        <v>6943</v>
      </c>
      <c r="H166" s="2">
        <v>1830384.32</v>
      </c>
      <c r="I166" s="2">
        <f>10*Table1[[#This Row],[Defaulted Support Amount (Annual)]]</f>
        <v>18303843.199999999</v>
      </c>
    </row>
    <row r="167" spans="1:9" x14ac:dyDescent="0.25">
      <c r="A167" t="s">
        <v>166</v>
      </c>
      <c r="B167" s="1">
        <v>26369231</v>
      </c>
      <c r="C167" t="s">
        <v>166</v>
      </c>
      <c r="D167" t="s">
        <v>167</v>
      </c>
      <c r="E167" s="6">
        <v>1</v>
      </c>
      <c r="F167" s="6">
        <v>39</v>
      </c>
      <c r="G167" s="6">
        <v>755</v>
      </c>
      <c r="H167" s="2">
        <v>50775.199999999997</v>
      </c>
      <c r="I167" s="2">
        <f>10*Table1[[#This Row],[Defaulted Support Amount (Annual)]]</f>
        <v>507752</v>
      </c>
    </row>
    <row r="168" spans="1:9" x14ac:dyDescent="0.25">
      <c r="A168" t="s">
        <v>168</v>
      </c>
      <c r="B168" s="1">
        <v>24535437</v>
      </c>
      <c r="C168" t="s">
        <v>168</v>
      </c>
      <c r="D168" t="s">
        <v>33</v>
      </c>
      <c r="E168" s="6">
        <v>55</v>
      </c>
      <c r="F168" s="6">
        <v>95</v>
      </c>
      <c r="G168" s="6">
        <v>1146</v>
      </c>
      <c r="H168" s="2">
        <v>31943.22</v>
      </c>
      <c r="I168" s="2">
        <f>10*Table1[[#This Row],[Defaulted Support Amount (Annual)]]</f>
        <v>319432.2</v>
      </c>
    </row>
    <row r="169" spans="1:9" x14ac:dyDescent="0.25">
      <c r="A169" t="s">
        <v>168</v>
      </c>
      <c r="B169" s="1">
        <v>24535437</v>
      </c>
      <c r="C169" t="s">
        <v>168</v>
      </c>
      <c r="D169" t="s">
        <v>34</v>
      </c>
      <c r="E169" s="6">
        <v>11</v>
      </c>
      <c r="F169" s="6">
        <v>106</v>
      </c>
      <c r="G169" s="6">
        <v>682</v>
      </c>
      <c r="H169" s="2">
        <v>135462.47</v>
      </c>
      <c r="I169" s="2">
        <f>10*Table1[[#This Row],[Defaulted Support Amount (Annual)]]</f>
        <v>1354624.7</v>
      </c>
    </row>
    <row r="170" spans="1:9" x14ac:dyDescent="0.25">
      <c r="A170" t="s">
        <v>168</v>
      </c>
      <c r="B170" s="1">
        <v>24535437</v>
      </c>
      <c r="C170" t="s">
        <v>168</v>
      </c>
      <c r="D170" t="s">
        <v>79</v>
      </c>
      <c r="E170" s="6">
        <v>7</v>
      </c>
      <c r="F170" s="6">
        <v>7</v>
      </c>
      <c r="G170" s="6">
        <v>29</v>
      </c>
      <c r="H170" s="2">
        <v>2470.79</v>
      </c>
      <c r="I170" s="2">
        <f>10*Table1[[#This Row],[Defaulted Support Amount (Annual)]]</f>
        <v>24707.9</v>
      </c>
    </row>
    <row r="171" spans="1:9" x14ac:dyDescent="0.25">
      <c r="A171" t="s">
        <v>168</v>
      </c>
      <c r="B171" s="1">
        <v>24535437</v>
      </c>
      <c r="C171" t="s">
        <v>168</v>
      </c>
      <c r="D171" t="s">
        <v>9</v>
      </c>
      <c r="E171" s="6">
        <v>23</v>
      </c>
      <c r="F171" s="6">
        <v>113</v>
      </c>
      <c r="G171" s="6">
        <v>222</v>
      </c>
      <c r="H171" s="2">
        <v>132778.57999999999</v>
      </c>
      <c r="I171" s="2">
        <f>10*Table1[[#This Row],[Defaulted Support Amount (Annual)]]</f>
        <v>1327785.7999999998</v>
      </c>
    </row>
    <row r="172" spans="1:9" x14ac:dyDescent="0.25">
      <c r="A172" t="s">
        <v>168</v>
      </c>
      <c r="B172" s="1">
        <v>24535437</v>
      </c>
      <c r="C172" t="s">
        <v>168</v>
      </c>
      <c r="D172" t="s">
        <v>10</v>
      </c>
      <c r="E172" s="6">
        <v>26</v>
      </c>
      <c r="F172" s="6">
        <v>338</v>
      </c>
      <c r="G172" s="6">
        <v>1172</v>
      </c>
      <c r="H172" s="2">
        <v>398788.31</v>
      </c>
      <c r="I172" s="2">
        <f>10*Table1[[#This Row],[Defaulted Support Amount (Annual)]]</f>
        <v>3987883.1</v>
      </c>
    </row>
    <row r="173" spans="1:9" x14ac:dyDescent="0.25">
      <c r="A173" t="s">
        <v>168</v>
      </c>
      <c r="B173" s="1">
        <v>24535437</v>
      </c>
      <c r="C173" t="s">
        <v>168</v>
      </c>
      <c r="D173" t="s">
        <v>11</v>
      </c>
      <c r="E173" s="6">
        <v>21</v>
      </c>
      <c r="F173" s="6">
        <v>179</v>
      </c>
      <c r="G173" s="6">
        <v>932</v>
      </c>
      <c r="H173" s="2">
        <v>41311.15</v>
      </c>
      <c r="I173" s="2">
        <f>10*Table1[[#This Row],[Defaulted Support Amount (Annual)]]</f>
        <v>413111.5</v>
      </c>
    </row>
    <row r="174" spans="1:9" x14ac:dyDescent="0.25">
      <c r="A174" t="s">
        <v>168</v>
      </c>
      <c r="B174" s="1">
        <v>24535437</v>
      </c>
      <c r="C174" t="s">
        <v>168</v>
      </c>
      <c r="D174" t="s">
        <v>2</v>
      </c>
      <c r="E174" s="6">
        <v>78</v>
      </c>
      <c r="F174" s="6">
        <v>146</v>
      </c>
      <c r="G174" s="6">
        <v>1064</v>
      </c>
      <c r="H174" s="2">
        <v>63312.37</v>
      </c>
      <c r="I174" s="2">
        <f>10*Table1[[#This Row],[Defaulted Support Amount (Annual)]]</f>
        <v>633123.70000000007</v>
      </c>
    </row>
    <row r="175" spans="1:9" x14ac:dyDescent="0.25">
      <c r="A175" t="s">
        <v>169</v>
      </c>
      <c r="B175" s="1">
        <v>25165895</v>
      </c>
      <c r="C175" t="s">
        <v>170</v>
      </c>
      <c r="D175" t="s">
        <v>171</v>
      </c>
      <c r="E175" s="6">
        <v>5</v>
      </c>
      <c r="F175" s="6">
        <v>171</v>
      </c>
      <c r="G175" s="6">
        <v>1653</v>
      </c>
      <c r="H175" s="2">
        <v>4267.37</v>
      </c>
      <c r="I175" s="2">
        <f>10*Table1[[#This Row],[Defaulted Support Amount (Annual)]]</f>
        <v>42673.7</v>
      </c>
    </row>
    <row r="176" spans="1:9" x14ac:dyDescent="0.25">
      <c r="A176" t="s">
        <v>172</v>
      </c>
      <c r="B176" s="1">
        <v>25165903</v>
      </c>
      <c r="C176" t="s">
        <v>170</v>
      </c>
      <c r="D176" t="s">
        <v>22</v>
      </c>
      <c r="E176" s="6">
        <v>39</v>
      </c>
      <c r="F176" s="6">
        <v>1478</v>
      </c>
      <c r="G176" s="6">
        <v>10410</v>
      </c>
      <c r="H176" s="2">
        <v>348377.84</v>
      </c>
      <c r="I176" s="2">
        <f>10*Table1[[#This Row],[Defaulted Support Amount (Annual)]]</f>
        <v>3483778.4000000004</v>
      </c>
    </row>
    <row r="177" spans="1:9" x14ac:dyDescent="0.25">
      <c r="A177" t="s">
        <v>173</v>
      </c>
      <c r="B177" s="1">
        <v>5273305</v>
      </c>
      <c r="C177" t="s">
        <v>78</v>
      </c>
      <c r="D177" t="s">
        <v>105</v>
      </c>
      <c r="E177" s="6">
        <v>5</v>
      </c>
      <c r="F177" s="6">
        <v>39</v>
      </c>
      <c r="G177" s="6">
        <v>251</v>
      </c>
      <c r="H177" s="2">
        <v>20841.900000000001</v>
      </c>
      <c r="I177" s="2">
        <f>10*Table1[[#This Row],[Defaulted Support Amount (Annual)]]</f>
        <v>208419</v>
      </c>
    </row>
    <row r="178" spans="1:9" x14ac:dyDescent="0.25">
      <c r="A178" t="s">
        <v>174</v>
      </c>
      <c r="B178" s="1">
        <v>28340545</v>
      </c>
      <c r="C178" t="s">
        <v>29</v>
      </c>
      <c r="D178" t="s">
        <v>61</v>
      </c>
      <c r="E178" s="6">
        <v>2</v>
      </c>
      <c r="F178" s="6">
        <v>2</v>
      </c>
      <c r="G178" s="6">
        <v>23</v>
      </c>
      <c r="H178" s="2">
        <v>542.79</v>
      </c>
      <c r="I178" s="2">
        <f>10*Table1[[#This Row],[Defaulted Support Amount (Annual)]]</f>
        <v>5427.9</v>
      </c>
    </row>
    <row r="179" spans="1:9" x14ac:dyDescent="0.25">
      <c r="A179" t="s">
        <v>175</v>
      </c>
      <c r="B179" s="1">
        <v>29663226</v>
      </c>
      <c r="C179" t="s">
        <v>78</v>
      </c>
      <c r="D179" t="s">
        <v>34</v>
      </c>
      <c r="E179" s="6">
        <v>1</v>
      </c>
      <c r="F179" s="6">
        <v>94</v>
      </c>
      <c r="G179" s="6">
        <v>399</v>
      </c>
      <c r="H179" s="2">
        <v>19645.599999999999</v>
      </c>
      <c r="I179" s="2">
        <f>10*Table1[[#This Row],[Defaulted Support Amount (Annual)]]</f>
        <v>196456</v>
      </c>
    </row>
    <row r="180" spans="1:9" x14ac:dyDescent="0.25">
      <c r="A180" t="s">
        <v>176</v>
      </c>
      <c r="B180" s="1">
        <v>16179855</v>
      </c>
      <c r="C180" t="s">
        <v>176</v>
      </c>
      <c r="D180" t="s">
        <v>42</v>
      </c>
      <c r="E180" s="6">
        <v>2</v>
      </c>
      <c r="F180" s="6">
        <v>2</v>
      </c>
      <c r="G180" s="6">
        <v>5</v>
      </c>
      <c r="H180" s="2">
        <v>220.45</v>
      </c>
      <c r="I180" s="2">
        <f>10*Table1[[#This Row],[Defaulted Support Amount (Annual)]]</f>
        <v>2204.5</v>
      </c>
    </row>
    <row r="181" spans="1:9" x14ac:dyDescent="0.25">
      <c r="A181" t="s">
        <v>177</v>
      </c>
      <c r="B181" s="1">
        <v>29734407</v>
      </c>
      <c r="C181" t="s">
        <v>78</v>
      </c>
      <c r="D181" t="s">
        <v>7</v>
      </c>
      <c r="E181" s="6">
        <v>1</v>
      </c>
      <c r="F181" s="6">
        <v>5</v>
      </c>
      <c r="G181" s="6">
        <v>10</v>
      </c>
      <c r="H181" s="2">
        <v>1378.67</v>
      </c>
      <c r="I181" s="2">
        <f>10*Table1[[#This Row],[Defaulted Support Amount (Annual)]]</f>
        <v>13786.7</v>
      </c>
    </row>
    <row r="182" spans="1:9" x14ac:dyDescent="0.25">
      <c r="A182" t="s">
        <v>178</v>
      </c>
      <c r="B182" s="1">
        <v>21657853</v>
      </c>
      <c r="C182" t="s">
        <v>178</v>
      </c>
      <c r="D182" t="s">
        <v>22</v>
      </c>
      <c r="E182" s="6">
        <v>11</v>
      </c>
      <c r="F182" s="6">
        <v>629</v>
      </c>
      <c r="G182" s="6">
        <v>7325</v>
      </c>
      <c r="H182" s="2">
        <v>408072.83</v>
      </c>
      <c r="I182" s="2">
        <f>10*Table1[[#This Row],[Defaulted Support Amount (Annual)]]</f>
        <v>4080728.3000000003</v>
      </c>
    </row>
    <row r="183" spans="1:9" x14ac:dyDescent="0.25">
      <c r="A183" t="s">
        <v>178</v>
      </c>
      <c r="B183" s="1">
        <v>21657853</v>
      </c>
      <c r="C183" t="s">
        <v>178</v>
      </c>
      <c r="D183" t="s">
        <v>49</v>
      </c>
      <c r="E183" s="6">
        <v>1</v>
      </c>
      <c r="F183" s="6">
        <v>57</v>
      </c>
      <c r="G183" s="6">
        <v>419</v>
      </c>
      <c r="H183" s="2">
        <v>9186.7000000000007</v>
      </c>
      <c r="I183" s="2">
        <f>10*Table1[[#This Row],[Defaulted Support Amount (Annual)]]</f>
        <v>91867</v>
      </c>
    </row>
    <row r="184" spans="1:9" x14ac:dyDescent="0.25">
      <c r="A184" t="s">
        <v>179</v>
      </c>
      <c r="B184" s="1">
        <v>25433442</v>
      </c>
      <c r="C184" t="s">
        <v>1</v>
      </c>
      <c r="D184" t="s">
        <v>128</v>
      </c>
      <c r="E184" s="6">
        <v>2</v>
      </c>
      <c r="F184" s="6">
        <v>21</v>
      </c>
      <c r="G184" s="6">
        <v>156</v>
      </c>
      <c r="H184" s="2">
        <v>20862.8</v>
      </c>
      <c r="I184" s="2">
        <f>10*Table1[[#This Row],[Defaulted Support Amount (Annual)]]</f>
        <v>208628</v>
      </c>
    </row>
    <row r="185" spans="1:9" x14ac:dyDescent="0.25">
      <c r="A185" t="s">
        <v>180</v>
      </c>
      <c r="B185" s="1">
        <v>26713099</v>
      </c>
      <c r="C185" t="s">
        <v>78</v>
      </c>
      <c r="D185" t="s">
        <v>34</v>
      </c>
      <c r="E185" s="6">
        <v>1</v>
      </c>
      <c r="F185" s="6">
        <v>1</v>
      </c>
      <c r="G185" s="6">
        <v>6</v>
      </c>
      <c r="H185" s="2">
        <v>1083</v>
      </c>
      <c r="I185" s="2">
        <f>10*Table1[[#This Row],[Defaulted Support Amount (Annual)]]</f>
        <v>10830</v>
      </c>
    </row>
    <row r="186" spans="1:9" x14ac:dyDescent="0.25">
      <c r="A186" t="s">
        <v>181</v>
      </c>
      <c r="B186" s="1">
        <v>27611383</v>
      </c>
      <c r="C186" t="s">
        <v>78</v>
      </c>
      <c r="D186" t="s">
        <v>15</v>
      </c>
      <c r="E186" s="6">
        <v>21</v>
      </c>
      <c r="F186" s="6">
        <v>105</v>
      </c>
      <c r="G186" s="6">
        <v>393</v>
      </c>
      <c r="H186" s="2">
        <v>90740.4</v>
      </c>
      <c r="I186" s="2">
        <f>10*Table1[[#This Row],[Defaulted Support Amount (Annual)]]</f>
        <v>907404</v>
      </c>
    </row>
    <row r="187" spans="1:9" x14ac:dyDescent="0.25">
      <c r="A187" t="s">
        <v>182</v>
      </c>
      <c r="B187" s="1">
        <v>30313522</v>
      </c>
      <c r="C187" t="s">
        <v>183</v>
      </c>
      <c r="D187" t="s">
        <v>53</v>
      </c>
      <c r="E187" s="6">
        <v>658</v>
      </c>
      <c r="F187" s="6">
        <v>5922</v>
      </c>
      <c r="G187" s="6">
        <v>36554</v>
      </c>
      <c r="H187" s="2">
        <v>5468052.6600000001</v>
      </c>
      <c r="I187" s="2">
        <f>10*Table1[[#This Row],[Defaulted Support Amount (Annual)]]</f>
        <v>54680526.600000001</v>
      </c>
    </row>
    <row r="188" spans="1:9" x14ac:dyDescent="0.25">
      <c r="A188" t="s">
        <v>182</v>
      </c>
      <c r="B188" s="1">
        <v>30313522</v>
      </c>
      <c r="C188" t="s">
        <v>183</v>
      </c>
      <c r="D188" t="s">
        <v>34</v>
      </c>
      <c r="E188" s="6">
        <v>334</v>
      </c>
      <c r="F188" s="6">
        <v>2524</v>
      </c>
      <c r="G188" s="6">
        <v>17725</v>
      </c>
      <c r="H188" s="2">
        <v>1238330.55</v>
      </c>
      <c r="I188" s="2">
        <f>10*Table1[[#This Row],[Defaulted Support Amount (Annual)]]</f>
        <v>12383305.5</v>
      </c>
    </row>
    <row r="189" spans="1:9" x14ac:dyDescent="0.25">
      <c r="A189" t="s">
        <v>182</v>
      </c>
      <c r="B189" s="1">
        <v>30313522</v>
      </c>
      <c r="C189" t="s">
        <v>183</v>
      </c>
      <c r="D189" t="s">
        <v>41</v>
      </c>
      <c r="E189" s="6">
        <v>780</v>
      </c>
      <c r="F189" s="6">
        <v>1388</v>
      </c>
      <c r="G189" s="6">
        <v>6297</v>
      </c>
      <c r="H189" s="2">
        <v>574696.07999999996</v>
      </c>
      <c r="I189" s="2">
        <f>10*Table1[[#This Row],[Defaulted Support Amount (Annual)]]</f>
        <v>5746960.7999999998</v>
      </c>
    </row>
    <row r="190" spans="1:9" x14ac:dyDescent="0.25">
      <c r="A190" t="s">
        <v>182</v>
      </c>
      <c r="B190" s="1">
        <v>30313522</v>
      </c>
      <c r="C190" t="s">
        <v>183</v>
      </c>
      <c r="D190" t="s">
        <v>79</v>
      </c>
      <c r="E190" s="6">
        <v>482</v>
      </c>
      <c r="F190" s="6">
        <v>3691</v>
      </c>
      <c r="G190" s="6">
        <v>19176</v>
      </c>
      <c r="H190" s="2">
        <v>3975293.65</v>
      </c>
      <c r="I190" s="2">
        <f>10*Table1[[#This Row],[Defaulted Support Amount (Annual)]]</f>
        <v>39752936.5</v>
      </c>
    </row>
    <row r="191" spans="1:9" x14ac:dyDescent="0.25">
      <c r="A191" t="s">
        <v>182</v>
      </c>
      <c r="B191" s="1">
        <v>30313522</v>
      </c>
      <c r="C191" t="s">
        <v>183</v>
      </c>
      <c r="D191" t="s">
        <v>184</v>
      </c>
      <c r="E191" s="6">
        <v>575</v>
      </c>
      <c r="F191" s="6">
        <v>1119</v>
      </c>
      <c r="G191" s="6">
        <v>2819</v>
      </c>
      <c r="H191" s="2">
        <v>389030.5</v>
      </c>
      <c r="I191" s="2">
        <f>10*Table1[[#This Row],[Defaulted Support Amount (Annual)]]</f>
        <v>3890305</v>
      </c>
    </row>
    <row r="192" spans="1:9" x14ac:dyDescent="0.25">
      <c r="A192" t="s">
        <v>182</v>
      </c>
      <c r="B192" s="1">
        <v>30313522</v>
      </c>
      <c r="C192" t="s">
        <v>183</v>
      </c>
      <c r="D192" t="s">
        <v>4</v>
      </c>
      <c r="E192" s="6">
        <v>1173</v>
      </c>
      <c r="F192" s="6">
        <v>6749</v>
      </c>
      <c r="G192" s="6">
        <v>34757</v>
      </c>
      <c r="H192" s="2">
        <v>3363082.26</v>
      </c>
      <c r="I192" s="2">
        <f>10*Table1[[#This Row],[Defaulted Support Amount (Annual)]]</f>
        <v>33630822.599999994</v>
      </c>
    </row>
    <row r="193" spans="1:9" x14ac:dyDescent="0.25">
      <c r="A193" t="s">
        <v>182</v>
      </c>
      <c r="B193" s="1">
        <v>30313522</v>
      </c>
      <c r="C193" t="s">
        <v>183</v>
      </c>
      <c r="D193" t="s">
        <v>55</v>
      </c>
      <c r="E193" s="6">
        <v>841</v>
      </c>
      <c r="F193" s="6">
        <v>3969</v>
      </c>
      <c r="G193" s="6">
        <v>22961</v>
      </c>
      <c r="H193" s="2">
        <v>2761488.2</v>
      </c>
      <c r="I193" s="2">
        <f>10*Table1[[#This Row],[Defaulted Support Amount (Annual)]]</f>
        <v>27614882</v>
      </c>
    </row>
    <row r="194" spans="1:9" x14ac:dyDescent="0.25">
      <c r="A194" t="s">
        <v>182</v>
      </c>
      <c r="B194" s="1">
        <v>30313522</v>
      </c>
      <c r="C194" t="s">
        <v>183</v>
      </c>
      <c r="D194" t="s">
        <v>185</v>
      </c>
      <c r="E194" s="6">
        <v>1</v>
      </c>
      <c r="F194" s="6">
        <v>1</v>
      </c>
      <c r="G194" s="6">
        <v>32</v>
      </c>
      <c r="H194" s="2">
        <v>42720</v>
      </c>
      <c r="I194" s="2">
        <f>10*Table1[[#This Row],[Defaulted Support Amount (Annual)]]</f>
        <v>427200</v>
      </c>
    </row>
    <row r="195" spans="1:9" x14ac:dyDescent="0.25">
      <c r="A195" t="s">
        <v>182</v>
      </c>
      <c r="B195" s="1">
        <v>30313522</v>
      </c>
      <c r="C195" t="s">
        <v>183</v>
      </c>
      <c r="D195" t="s">
        <v>35</v>
      </c>
      <c r="E195" s="6">
        <v>165</v>
      </c>
      <c r="F195" s="6">
        <v>4712</v>
      </c>
      <c r="G195" s="6">
        <v>26717</v>
      </c>
      <c r="H195" s="2">
        <v>5454346.8899999997</v>
      </c>
      <c r="I195" s="2">
        <f>10*Table1[[#This Row],[Defaulted Support Amount (Annual)]]</f>
        <v>54543468.899999999</v>
      </c>
    </row>
    <row r="196" spans="1:9" x14ac:dyDescent="0.25">
      <c r="A196" t="s">
        <v>182</v>
      </c>
      <c r="B196" s="1">
        <v>30313522</v>
      </c>
      <c r="C196" t="s">
        <v>183</v>
      </c>
      <c r="D196" t="s">
        <v>7</v>
      </c>
      <c r="E196" s="6">
        <v>704</v>
      </c>
      <c r="F196" s="6">
        <v>1907</v>
      </c>
      <c r="G196" s="6">
        <v>12478</v>
      </c>
      <c r="H196" s="2">
        <v>832510.4</v>
      </c>
      <c r="I196" s="2">
        <f>10*Table1[[#This Row],[Defaulted Support Amount (Annual)]]</f>
        <v>8325104</v>
      </c>
    </row>
    <row r="197" spans="1:9" x14ac:dyDescent="0.25">
      <c r="A197" t="s">
        <v>182</v>
      </c>
      <c r="B197" s="1">
        <v>30313522</v>
      </c>
      <c r="C197" t="s">
        <v>183</v>
      </c>
      <c r="D197" t="s">
        <v>30</v>
      </c>
      <c r="E197" s="6">
        <v>273</v>
      </c>
      <c r="F197" s="6">
        <v>1230</v>
      </c>
      <c r="G197" s="6">
        <v>6696</v>
      </c>
      <c r="H197" s="2">
        <v>848359.29</v>
      </c>
      <c r="I197" s="2">
        <f>10*Table1[[#This Row],[Defaulted Support Amount (Annual)]]</f>
        <v>8483592.9000000004</v>
      </c>
    </row>
    <row r="198" spans="1:9" x14ac:dyDescent="0.25">
      <c r="A198" t="s">
        <v>182</v>
      </c>
      <c r="B198" s="1">
        <v>30313522</v>
      </c>
      <c r="C198" t="s">
        <v>183</v>
      </c>
      <c r="D198" t="s">
        <v>36</v>
      </c>
      <c r="E198" s="6">
        <v>605</v>
      </c>
      <c r="F198" s="6">
        <v>4105</v>
      </c>
      <c r="G198" s="6">
        <v>29171</v>
      </c>
      <c r="H198" s="2">
        <v>2655863.4900000002</v>
      </c>
      <c r="I198" s="2">
        <f>10*Table1[[#This Row],[Defaulted Support Amount (Annual)]]</f>
        <v>26558634.900000002</v>
      </c>
    </row>
    <row r="199" spans="1:9" x14ac:dyDescent="0.25">
      <c r="A199" t="s">
        <v>182</v>
      </c>
      <c r="B199" s="1">
        <v>30313522</v>
      </c>
      <c r="C199" t="s">
        <v>183</v>
      </c>
      <c r="D199" t="s">
        <v>167</v>
      </c>
      <c r="E199" s="6">
        <v>255</v>
      </c>
      <c r="F199" s="6">
        <v>1978</v>
      </c>
      <c r="G199" s="6">
        <v>13849</v>
      </c>
      <c r="H199" s="2">
        <v>3405783.73</v>
      </c>
      <c r="I199" s="2">
        <f>10*Table1[[#This Row],[Defaulted Support Amount (Annual)]]</f>
        <v>34057837.299999997</v>
      </c>
    </row>
    <row r="200" spans="1:9" x14ac:dyDescent="0.25">
      <c r="A200" t="s">
        <v>182</v>
      </c>
      <c r="B200" s="1">
        <v>30313522</v>
      </c>
      <c r="C200" t="s">
        <v>183</v>
      </c>
      <c r="D200" t="s">
        <v>25</v>
      </c>
      <c r="E200" s="6">
        <v>546</v>
      </c>
      <c r="F200" s="6">
        <v>1725</v>
      </c>
      <c r="G200" s="6">
        <v>5413</v>
      </c>
      <c r="H200" s="2">
        <v>406077.13</v>
      </c>
      <c r="I200" s="2">
        <f>10*Table1[[#This Row],[Defaulted Support Amount (Annual)]]</f>
        <v>4060771.3</v>
      </c>
    </row>
    <row r="201" spans="1:9" x14ac:dyDescent="0.25">
      <c r="A201" t="s">
        <v>182</v>
      </c>
      <c r="B201" s="1">
        <v>30313522</v>
      </c>
      <c r="C201" t="s">
        <v>183</v>
      </c>
      <c r="D201" t="s">
        <v>186</v>
      </c>
      <c r="E201" s="6">
        <v>1249</v>
      </c>
      <c r="F201" s="6">
        <v>3332</v>
      </c>
      <c r="G201" s="6">
        <v>11136</v>
      </c>
      <c r="H201" s="2">
        <v>1099215.3700000001</v>
      </c>
      <c r="I201" s="2">
        <f>10*Table1[[#This Row],[Defaulted Support Amount (Annual)]]</f>
        <v>10992153.700000001</v>
      </c>
    </row>
    <row r="202" spans="1:9" x14ac:dyDescent="0.25">
      <c r="A202" t="s">
        <v>182</v>
      </c>
      <c r="B202" s="1">
        <v>30313522</v>
      </c>
      <c r="C202" t="s">
        <v>183</v>
      </c>
      <c r="D202" t="s">
        <v>57</v>
      </c>
      <c r="E202" s="6">
        <v>362</v>
      </c>
      <c r="F202" s="6">
        <v>1248</v>
      </c>
      <c r="G202" s="6">
        <v>8079</v>
      </c>
      <c r="H202" s="2">
        <v>985204.5</v>
      </c>
      <c r="I202" s="2">
        <f>10*Table1[[#This Row],[Defaulted Support Amount (Annual)]]</f>
        <v>9852045</v>
      </c>
    </row>
    <row r="203" spans="1:9" x14ac:dyDescent="0.25">
      <c r="A203" t="s">
        <v>182</v>
      </c>
      <c r="B203" s="1">
        <v>30313522</v>
      </c>
      <c r="C203" t="s">
        <v>183</v>
      </c>
      <c r="D203" t="s">
        <v>19</v>
      </c>
      <c r="E203" s="6">
        <v>365</v>
      </c>
      <c r="F203" s="6">
        <v>1379</v>
      </c>
      <c r="G203" s="6">
        <v>7529</v>
      </c>
      <c r="H203" s="2">
        <v>842480.76</v>
      </c>
      <c r="I203" s="2">
        <f>10*Table1[[#This Row],[Defaulted Support Amount (Annual)]]</f>
        <v>8424807.5999999996</v>
      </c>
    </row>
    <row r="204" spans="1:9" x14ac:dyDescent="0.25">
      <c r="A204" t="s">
        <v>182</v>
      </c>
      <c r="B204" s="1">
        <v>30313522</v>
      </c>
      <c r="C204" t="s">
        <v>183</v>
      </c>
      <c r="D204" t="s">
        <v>75</v>
      </c>
      <c r="E204" s="6">
        <v>490</v>
      </c>
      <c r="F204" s="6">
        <v>5155</v>
      </c>
      <c r="G204" s="6">
        <v>38956</v>
      </c>
      <c r="H204" s="2">
        <v>4401966.13</v>
      </c>
      <c r="I204" s="2">
        <f>10*Table1[[#This Row],[Defaulted Support Amount (Annual)]]</f>
        <v>44019661.299999997</v>
      </c>
    </row>
    <row r="205" spans="1:9" x14ac:dyDescent="0.25">
      <c r="A205" t="s">
        <v>182</v>
      </c>
      <c r="B205" s="1">
        <v>30313522</v>
      </c>
      <c r="C205" t="s">
        <v>183</v>
      </c>
      <c r="D205" t="s">
        <v>187</v>
      </c>
      <c r="E205" s="6">
        <v>266</v>
      </c>
      <c r="F205" s="6">
        <v>4646</v>
      </c>
      <c r="G205" s="6">
        <v>29478</v>
      </c>
      <c r="H205" s="2">
        <v>7272324.6200000001</v>
      </c>
      <c r="I205" s="2">
        <f>10*Table1[[#This Row],[Defaulted Support Amount (Annual)]]</f>
        <v>72723246.200000003</v>
      </c>
    </row>
    <row r="206" spans="1:9" x14ac:dyDescent="0.25">
      <c r="A206" t="s">
        <v>182</v>
      </c>
      <c r="B206" s="1">
        <v>30313522</v>
      </c>
      <c r="C206" t="s">
        <v>183</v>
      </c>
      <c r="D206" t="s">
        <v>42</v>
      </c>
      <c r="E206" s="6">
        <v>67</v>
      </c>
      <c r="F206" s="6">
        <v>529</v>
      </c>
      <c r="G206" s="6">
        <v>2976</v>
      </c>
      <c r="H206" s="2">
        <v>385855.57</v>
      </c>
      <c r="I206" s="2">
        <f>10*Table1[[#This Row],[Defaulted Support Amount (Annual)]]</f>
        <v>3858555.7</v>
      </c>
    </row>
    <row r="207" spans="1:9" x14ac:dyDescent="0.25">
      <c r="A207" t="s">
        <v>182</v>
      </c>
      <c r="B207" s="1">
        <v>30313522</v>
      </c>
      <c r="C207" t="s">
        <v>183</v>
      </c>
      <c r="D207" t="s">
        <v>188</v>
      </c>
      <c r="E207" s="6">
        <v>333</v>
      </c>
      <c r="F207" s="6">
        <v>1241</v>
      </c>
      <c r="G207" s="6">
        <v>4389</v>
      </c>
      <c r="H207" s="2">
        <v>887146</v>
      </c>
      <c r="I207" s="2">
        <f>10*Table1[[#This Row],[Defaulted Support Amount (Annual)]]</f>
        <v>8871460</v>
      </c>
    </row>
    <row r="208" spans="1:9" x14ac:dyDescent="0.25">
      <c r="A208" t="s">
        <v>182</v>
      </c>
      <c r="B208" s="1">
        <v>30313522</v>
      </c>
      <c r="C208" t="s">
        <v>183</v>
      </c>
      <c r="D208" t="s">
        <v>189</v>
      </c>
      <c r="E208" s="6">
        <v>891</v>
      </c>
      <c r="F208" s="6">
        <v>2423</v>
      </c>
      <c r="G208" s="6">
        <v>8686</v>
      </c>
      <c r="H208" s="2">
        <v>1073947.3999999999</v>
      </c>
      <c r="I208" s="2">
        <f>10*Table1[[#This Row],[Defaulted Support Amount (Annual)]]</f>
        <v>10739474</v>
      </c>
    </row>
    <row r="209" spans="1:9" x14ac:dyDescent="0.25">
      <c r="A209" t="s">
        <v>182</v>
      </c>
      <c r="B209" s="1">
        <v>30313522</v>
      </c>
      <c r="C209" t="s">
        <v>183</v>
      </c>
      <c r="D209" t="s">
        <v>10</v>
      </c>
      <c r="E209" s="6">
        <v>258</v>
      </c>
      <c r="F209" s="6">
        <v>3182</v>
      </c>
      <c r="G209" s="6">
        <v>19721</v>
      </c>
      <c r="H209" s="2">
        <v>2563595.4900000002</v>
      </c>
      <c r="I209" s="2">
        <f>10*Table1[[#This Row],[Defaulted Support Amount (Annual)]]</f>
        <v>25635954.900000002</v>
      </c>
    </row>
    <row r="210" spans="1:9" x14ac:dyDescent="0.25">
      <c r="A210" t="s">
        <v>182</v>
      </c>
      <c r="B210" s="1">
        <v>30313522</v>
      </c>
      <c r="C210" t="s">
        <v>183</v>
      </c>
      <c r="D210" t="s">
        <v>14</v>
      </c>
      <c r="E210" s="6">
        <v>536</v>
      </c>
      <c r="F210" s="6">
        <v>2559</v>
      </c>
      <c r="G210" s="6">
        <v>13729</v>
      </c>
      <c r="H210" s="2">
        <v>2090962.43</v>
      </c>
      <c r="I210" s="2">
        <f>10*Table1[[#This Row],[Defaulted Support Amount (Annual)]]</f>
        <v>20909624.300000001</v>
      </c>
    </row>
    <row r="211" spans="1:9" x14ac:dyDescent="0.25">
      <c r="A211" t="s">
        <v>182</v>
      </c>
      <c r="B211" s="1">
        <v>30313522</v>
      </c>
      <c r="C211" t="s">
        <v>183</v>
      </c>
      <c r="D211" t="s">
        <v>171</v>
      </c>
      <c r="E211" s="6">
        <v>649</v>
      </c>
      <c r="F211" s="6">
        <v>3141</v>
      </c>
      <c r="G211" s="6">
        <v>19552</v>
      </c>
      <c r="H211" s="2">
        <v>1742299.31</v>
      </c>
      <c r="I211" s="2">
        <f>10*Table1[[#This Row],[Defaulted Support Amount (Annual)]]</f>
        <v>17422993.100000001</v>
      </c>
    </row>
    <row r="212" spans="1:9" x14ac:dyDescent="0.25">
      <c r="A212" t="s">
        <v>182</v>
      </c>
      <c r="B212" s="1">
        <v>30313522</v>
      </c>
      <c r="C212" t="s">
        <v>183</v>
      </c>
      <c r="D212" t="s">
        <v>128</v>
      </c>
      <c r="E212" s="6">
        <v>469</v>
      </c>
      <c r="F212" s="6">
        <v>5872</v>
      </c>
      <c r="G212" s="6">
        <v>35653</v>
      </c>
      <c r="H212" s="2">
        <v>5789755.96</v>
      </c>
      <c r="I212" s="2">
        <f>10*Table1[[#This Row],[Defaulted Support Amount (Annual)]]</f>
        <v>57897559.600000001</v>
      </c>
    </row>
    <row r="213" spans="1:9" x14ac:dyDescent="0.25">
      <c r="A213" t="s">
        <v>182</v>
      </c>
      <c r="B213" s="1">
        <v>30313522</v>
      </c>
      <c r="C213" t="s">
        <v>183</v>
      </c>
      <c r="D213" t="s">
        <v>16</v>
      </c>
      <c r="E213" s="6">
        <v>2108</v>
      </c>
      <c r="F213" s="6">
        <v>11348</v>
      </c>
      <c r="G213" s="6">
        <v>59200</v>
      </c>
      <c r="H213" s="2">
        <v>6306527.5</v>
      </c>
      <c r="I213" s="2">
        <f>10*Table1[[#This Row],[Defaulted Support Amount (Annual)]]</f>
        <v>63065275</v>
      </c>
    </row>
    <row r="214" spans="1:9" x14ac:dyDescent="0.25">
      <c r="A214" t="s">
        <v>182</v>
      </c>
      <c r="B214" s="1">
        <v>30313522</v>
      </c>
      <c r="C214" t="s">
        <v>183</v>
      </c>
      <c r="D214" t="s">
        <v>102</v>
      </c>
      <c r="E214" s="6">
        <v>284</v>
      </c>
      <c r="F214" s="6">
        <v>1061</v>
      </c>
      <c r="G214" s="6">
        <v>4287</v>
      </c>
      <c r="H214" s="2">
        <v>616391.27</v>
      </c>
      <c r="I214" s="2">
        <f>10*Table1[[#This Row],[Defaulted Support Amount (Annual)]]</f>
        <v>6163912.7000000002</v>
      </c>
    </row>
    <row r="215" spans="1:9" x14ac:dyDescent="0.25">
      <c r="A215" t="s">
        <v>182</v>
      </c>
      <c r="B215" s="1">
        <v>30313522</v>
      </c>
      <c r="C215" t="s">
        <v>183</v>
      </c>
      <c r="D215" t="s">
        <v>61</v>
      </c>
      <c r="E215" s="6">
        <v>662</v>
      </c>
      <c r="F215" s="6">
        <v>2647</v>
      </c>
      <c r="G215" s="6">
        <v>11306</v>
      </c>
      <c r="H215" s="2">
        <v>1236151.58</v>
      </c>
      <c r="I215" s="2">
        <f>10*Table1[[#This Row],[Defaulted Support Amount (Annual)]]</f>
        <v>12361515.800000001</v>
      </c>
    </row>
    <row r="216" spans="1:9" x14ac:dyDescent="0.25">
      <c r="A216" t="s">
        <v>182</v>
      </c>
      <c r="B216" s="1">
        <v>30313522</v>
      </c>
      <c r="C216" t="s">
        <v>183</v>
      </c>
      <c r="D216" t="s">
        <v>100</v>
      </c>
      <c r="E216" s="6">
        <v>272</v>
      </c>
      <c r="F216" s="6">
        <v>1788</v>
      </c>
      <c r="G216" s="6">
        <v>8630</v>
      </c>
      <c r="H216" s="2">
        <v>2096187.7</v>
      </c>
      <c r="I216" s="2">
        <f>10*Table1[[#This Row],[Defaulted Support Amount (Annual)]]</f>
        <v>20961877</v>
      </c>
    </row>
    <row r="217" spans="1:9" x14ac:dyDescent="0.25">
      <c r="A217" t="s">
        <v>182</v>
      </c>
      <c r="B217" s="1">
        <v>30313522</v>
      </c>
      <c r="C217" t="s">
        <v>183</v>
      </c>
      <c r="D217" t="s">
        <v>67</v>
      </c>
      <c r="E217" s="6">
        <v>178</v>
      </c>
      <c r="F217" s="6">
        <v>712</v>
      </c>
      <c r="G217" s="6">
        <v>2247</v>
      </c>
      <c r="H217" s="2">
        <v>390807.5</v>
      </c>
      <c r="I217" s="2">
        <f>10*Table1[[#This Row],[Defaulted Support Amount (Annual)]]</f>
        <v>3908075</v>
      </c>
    </row>
    <row r="218" spans="1:9" x14ac:dyDescent="0.25">
      <c r="A218" t="s">
        <v>182</v>
      </c>
      <c r="B218" s="1">
        <v>30313522</v>
      </c>
      <c r="C218" t="s">
        <v>183</v>
      </c>
      <c r="D218" t="s">
        <v>22</v>
      </c>
      <c r="E218" s="6">
        <v>1053</v>
      </c>
      <c r="F218" s="6">
        <v>9589</v>
      </c>
      <c r="G218" s="6">
        <v>53640</v>
      </c>
      <c r="H218" s="2">
        <v>6239079.2800000003</v>
      </c>
      <c r="I218" s="2">
        <f>10*Table1[[#This Row],[Defaulted Support Amount (Annual)]]</f>
        <v>62390792.800000004</v>
      </c>
    </row>
    <row r="219" spans="1:9" x14ac:dyDescent="0.25">
      <c r="A219" t="s">
        <v>182</v>
      </c>
      <c r="B219" s="1">
        <v>30313522</v>
      </c>
      <c r="C219" t="s">
        <v>183</v>
      </c>
      <c r="D219" t="s">
        <v>39</v>
      </c>
      <c r="E219" s="6">
        <v>987</v>
      </c>
      <c r="F219" s="6">
        <v>7849</v>
      </c>
      <c r="G219" s="6">
        <v>52086</v>
      </c>
      <c r="H219" s="2">
        <v>8037911.9900000002</v>
      </c>
      <c r="I219" s="2">
        <f>10*Table1[[#This Row],[Defaulted Support Amount (Annual)]]</f>
        <v>80379119.900000006</v>
      </c>
    </row>
    <row r="220" spans="1:9" x14ac:dyDescent="0.25">
      <c r="A220" t="s">
        <v>182</v>
      </c>
      <c r="B220" s="1">
        <v>30313522</v>
      </c>
      <c r="C220" t="s">
        <v>183</v>
      </c>
      <c r="D220" t="s">
        <v>49</v>
      </c>
      <c r="E220" s="6">
        <v>271</v>
      </c>
      <c r="F220" s="6">
        <v>1802</v>
      </c>
      <c r="G220" s="6">
        <v>9337</v>
      </c>
      <c r="H220" s="2">
        <v>1382222.13</v>
      </c>
      <c r="I220" s="2">
        <f>10*Table1[[#This Row],[Defaulted Support Amount (Annual)]]</f>
        <v>13822221.299999999</v>
      </c>
    </row>
    <row r="221" spans="1:9" x14ac:dyDescent="0.25">
      <c r="A221" t="s">
        <v>182</v>
      </c>
      <c r="B221" s="1">
        <v>30313522</v>
      </c>
      <c r="C221" t="s">
        <v>183</v>
      </c>
      <c r="D221" t="s">
        <v>148</v>
      </c>
      <c r="E221" s="6">
        <v>92</v>
      </c>
      <c r="F221" s="6">
        <v>1382</v>
      </c>
      <c r="G221" s="6">
        <v>7663</v>
      </c>
      <c r="H221" s="2">
        <v>1695296.52</v>
      </c>
      <c r="I221" s="2">
        <f>10*Table1[[#This Row],[Defaulted Support Amount (Annual)]]</f>
        <v>16952965.199999999</v>
      </c>
    </row>
    <row r="222" spans="1:9" x14ac:dyDescent="0.25">
      <c r="A222" t="s">
        <v>190</v>
      </c>
      <c r="B222" s="1">
        <v>24272841</v>
      </c>
      <c r="C222" t="s">
        <v>190</v>
      </c>
      <c r="D222" t="s">
        <v>25</v>
      </c>
      <c r="E222" s="6">
        <v>1</v>
      </c>
      <c r="F222" s="6">
        <v>12</v>
      </c>
      <c r="G222" s="6">
        <v>162</v>
      </c>
      <c r="H222" s="2">
        <v>12171</v>
      </c>
      <c r="I222" s="2">
        <f>10*Table1[[#This Row],[Defaulted Support Amount (Annual)]]</f>
        <v>121710</v>
      </c>
    </row>
    <row r="223" spans="1:9" x14ac:dyDescent="0.25">
      <c r="A223" t="s">
        <v>191</v>
      </c>
      <c r="B223" s="1">
        <v>29867777</v>
      </c>
      <c r="C223" t="s">
        <v>29</v>
      </c>
      <c r="D223" t="s">
        <v>75</v>
      </c>
      <c r="E223" s="6">
        <v>1</v>
      </c>
      <c r="F223" s="6">
        <v>1</v>
      </c>
      <c r="G223" s="6">
        <v>1</v>
      </c>
      <c r="H223" s="2">
        <v>66.94</v>
      </c>
      <c r="I223" s="2">
        <f>10*Table1[[#This Row],[Defaulted Support Amount (Annual)]]</f>
        <v>669.4</v>
      </c>
    </row>
    <row r="224" spans="1:9" x14ac:dyDescent="0.25">
      <c r="A224" t="s">
        <v>192</v>
      </c>
      <c r="B224" s="1">
        <v>29706207</v>
      </c>
      <c r="C224" t="s">
        <v>78</v>
      </c>
      <c r="D224" t="s">
        <v>61</v>
      </c>
      <c r="E224" s="6">
        <v>2</v>
      </c>
      <c r="F224" s="6">
        <v>7</v>
      </c>
      <c r="G224" s="6">
        <v>21</v>
      </c>
      <c r="H224" s="2">
        <v>21586.2</v>
      </c>
      <c r="I224" s="2">
        <f>10*Table1[[#This Row],[Defaulted Support Amount (Annual)]]</f>
        <v>215862</v>
      </c>
    </row>
    <row r="225" spans="1:9" x14ac:dyDescent="0.25">
      <c r="A225" t="s">
        <v>193</v>
      </c>
      <c r="B225" s="1">
        <v>4320412</v>
      </c>
      <c r="C225" t="s">
        <v>193</v>
      </c>
      <c r="D225" t="s">
        <v>11</v>
      </c>
      <c r="E225" s="6">
        <v>11</v>
      </c>
      <c r="F225" s="6">
        <v>409</v>
      </c>
      <c r="G225" s="6">
        <v>2299</v>
      </c>
      <c r="H225" s="2">
        <v>71638.12</v>
      </c>
      <c r="I225" s="2">
        <f>10*Table1[[#This Row],[Defaulted Support Amount (Annual)]]</f>
        <v>716381.2</v>
      </c>
    </row>
    <row r="226" spans="1:9" x14ac:dyDescent="0.25">
      <c r="A226" t="s">
        <v>194</v>
      </c>
      <c r="B226" s="1">
        <v>17360827</v>
      </c>
      <c r="C226" t="s">
        <v>1</v>
      </c>
      <c r="D226" t="s">
        <v>55</v>
      </c>
      <c r="E226" s="6">
        <v>31</v>
      </c>
      <c r="F226" s="6">
        <v>68</v>
      </c>
      <c r="G226" s="6">
        <v>281</v>
      </c>
      <c r="H226" s="2">
        <v>16112.4</v>
      </c>
      <c r="I226" s="2">
        <f>10*Table1[[#This Row],[Defaulted Support Amount (Annual)]]</f>
        <v>161124</v>
      </c>
    </row>
    <row r="227" spans="1:9" x14ac:dyDescent="0.25">
      <c r="A227" t="s">
        <v>195</v>
      </c>
      <c r="B227" s="1">
        <v>11752953</v>
      </c>
      <c r="C227" t="s">
        <v>27</v>
      </c>
      <c r="D227" t="s">
        <v>41</v>
      </c>
      <c r="E227" s="6">
        <v>11</v>
      </c>
      <c r="F227" s="6">
        <v>37</v>
      </c>
      <c r="G227" s="6">
        <v>455</v>
      </c>
      <c r="H227" s="2">
        <v>14057.15</v>
      </c>
      <c r="I227" s="2">
        <f>10*Table1[[#This Row],[Defaulted Support Amount (Annual)]]</f>
        <v>140571.5</v>
      </c>
    </row>
    <row r="228" spans="1:9" x14ac:dyDescent="0.25">
      <c r="A228" t="s">
        <v>196</v>
      </c>
      <c r="B228" s="1">
        <v>12538229</v>
      </c>
      <c r="C228" t="s">
        <v>27</v>
      </c>
      <c r="D228" t="s">
        <v>105</v>
      </c>
      <c r="E228" s="6">
        <v>103</v>
      </c>
      <c r="F228" s="6">
        <v>2276</v>
      </c>
      <c r="G228" s="6">
        <v>15080</v>
      </c>
      <c r="H228" s="2">
        <v>1159288.3400000001</v>
      </c>
      <c r="I228" s="2">
        <f>10*Table1[[#This Row],[Defaulted Support Amount (Annual)]]</f>
        <v>11592883.4</v>
      </c>
    </row>
    <row r="229" spans="1:9" x14ac:dyDescent="0.25">
      <c r="A229" t="s">
        <v>197</v>
      </c>
      <c r="B229" s="1">
        <v>14766604</v>
      </c>
      <c r="C229" t="s">
        <v>27</v>
      </c>
      <c r="D229" t="s">
        <v>30</v>
      </c>
      <c r="E229" s="6">
        <v>12</v>
      </c>
      <c r="F229" s="6">
        <v>126</v>
      </c>
      <c r="G229" s="6">
        <v>1457</v>
      </c>
      <c r="H229" s="2">
        <v>182643.23</v>
      </c>
      <c r="I229" s="2">
        <f>10*Table1[[#This Row],[Defaulted Support Amount (Annual)]]</f>
        <v>1826432.3</v>
      </c>
    </row>
    <row r="230" spans="1:9" x14ac:dyDescent="0.25">
      <c r="A230" t="s">
        <v>198</v>
      </c>
      <c r="B230" s="1">
        <v>13182712</v>
      </c>
      <c r="C230" t="s">
        <v>27</v>
      </c>
      <c r="D230" t="s">
        <v>186</v>
      </c>
      <c r="E230" s="6">
        <v>35</v>
      </c>
      <c r="F230" s="6">
        <v>1075</v>
      </c>
      <c r="G230" s="6">
        <v>12886</v>
      </c>
      <c r="H230" s="2">
        <v>1819132.55</v>
      </c>
      <c r="I230" s="2">
        <f>10*Table1[[#This Row],[Defaulted Support Amount (Annual)]]</f>
        <v>18191325.5</v>
      </c>
    </row>
    <row r="231" spans="1:9" x14ac:dyDescent="0.25">
      <c r="A231" t="s">
        <v>199</v>
      </c>
      <c r="B231" s="1">
        <v>12220422</v>
      </c>
      <c r="C231" t="s">
        <v>27</v>
      </c>
      <c r="D231" t="s">
        <v>188</v>
      </c>
      <c r="E231" s="6">
        <v>2</v>
      </c>
      <c r="F231" s="6">
        <v>47</v>
      </c>
      <c r="G231" s="6">
        <v>447</v>
      </c>
      <c r="H231" s="2">
        <v>113821.2</v>
      </c>
      <c r="I231" s="2">
        <f>10*Table1[[#This Row],[Defaulted Support Amount (Annual)]]</f>
        <v>1138212</v>
      </c>
    </row>
    <row r="232" spans="1:9" x14ac:dyDescent="0.25">
      <c r="A232" t="s">
        <v>200</v>
      </c>
      <c r="B232" s="1">
        <v>10669430</v>
      </c>
      <c r="C232" t="s">
        <v>27</v>
      </c>
      <c r="D232" t="s">
        <v>171</v>
      </c>
      <c r="E232" s="6">
        <v>10</v>
      </c>
      <c r="F232" s="6">
        <v>40</v>
      </c>
      <c r="G232" s="6">
        <v>469</v>
      </c>
      <c r="H232" s="2">
        <v>54654.87</v>
      </c>
      <c r="I232" s="2">
        <f>10*Table1[[#This Row],[Defaulted Support Amount (Annual)]]</f>
        <v>546548.70000000007</v>
      </c>
    </row>
    <row r="233" spans="1:9" x14ac:dyDescent="0.25">
      <c r="A233" t="s">
        <v>201</v>
      </c>
      <c r="B233" s="1">
        <v>11753092</v>
      </c>
      <c r="C233" t="s">
        <v>27</v>
      </c>
      <c r="D233" t="s">
        <v>15</v>
      </c>
      <c r="E233" s="6">
        <v>14</v>
      </c>
      <c r="F233" s="6">
        <v>83</v>
      </c>
      <c r="G233" s="6">
        <v>439</v>
      </c>
      <c r="H233" s="2">
        <v>14572.4</v>
      </c>
      <c r="I233" s="2">
        <f>10*Table1[[#This Row],[Defaulted Support Amount (Annual)]]</f>
        <v>145724</v>
      </c>
    </row>
    <row r="234" spans="1:9" x14ac:dyDescent="0.25">
      <c r="A234" t="s">
        <v>202</v>
      </c>
      <c r="B234" s="1">
        <v>13182803</v>
      </c>
      <c r="C234" t="s">
        <v>27</v>
      </c>
      <c r="D234" t="s">
        <v>16</v>
      </c>
      <c r="E234" s="6">
        <v>6</v>
      </c>
      <c r="F234" s="6">
        <v>157</v>
      </c>
      <c r="G234" s="6">
        <v>2088</v>
      </c>
      <c r="H234" s="2">
        <v>102067.08</v>
      </c>
      <c r="I234" s="2">
        <f>10*Table1[[#This Row],[Defaulted Support Amount (Annual)]]</f>
        <v>1020670.8</v>
      </c>
    </row>
    <row r="235" spans="1:9" x14ac:dyDescent="0.25">
      <c r="A235" t="s">
        <v>203</v>
      </c>
      <c r="B235" s="1">
        <v>11010055</v>
      </c>
      <c r="C235" t="s">
        <v>27</v>
      </c>
      <c r="D235" t="s">
        <v>102</v>
      </c>
      <c r="E235" s="6">
        <v>104</v>
      </c>
      <c r="F235" s="6">
        <v>1856</v>
      </c>
      <c r="G235" s="6">
        <v>15048</v>
      </c>
      <c r="H235" s="2">
        <v>890272.74</v>
      </c>
      <c r="I235" s="2">
        <f>10*Table1[[#This Row],[Defaulted Support Amount (Annual)]]</f>
        <v>8902727.4000000004</v>
      </c>
    </row>
    <row r="236" spans="1:9" x14ac:dyDescent="0.25">
      <c r="A236" t="s">
        <v>204</v>
      </c>
      <c r="B236" s="1">
        <v>10669562</v>
      </c>
      <c r="C236" t="s">
        <v>27</v>
      </c>
      <c r="D236" t="s">
        <v>2</v>
      </c>
      <c r="E236" s="6">
        <v>49</v>
      </c>
      <c r="F236" s="6">
        <v>201</v>
      </c>
      <c r="G236" s="6">
        <v>1148</v>
      </c>
      <c r="H236" s="2">
        <v>76705.119999999995</v>
      </c>
      <c r="I236" s="2">
        <f>10*Table1[[#This Row],[Defaulted Support Amount (Annual)]]</f>
        <v>767051.2</v>
      </c>
    </row>
    <row r="237" spans="1:9" x14ac:dyDescent="0.25">
      <c r="A237" t="s">
        <v>205</v>
      </c>
      <c r="B237" s="1">
        <v>26359026</v>
      </c>
      <c r="C237" t="s">
        <v>29</v>
      </c>
      <c r="D237" t="s">
        <v>53</v>
      </c>
      <c r="E237" s="6">
        <v>3</v>
      </c>
      <c r="F237" s="6">
        <v>3</v>
      </c>
      <c r="G237" s="6">
        <v>39</v>
      </c>
      <c r="H237" s="2">
        <v>228.98</v>
      </c>
      <c r="I237" s="2">
        <f>10*Table1[[#This Row],[Defaulted Support Amount (Annual)]]</f>
        <v>2289.7999999999997</v>
      </c>
    </row>
    <row r="238" spans="1:9" x14ac:dyDescent="0.25">
      <c r="A238" t="s">
        <v>206</v>
      </c>
      <c r="B238" s="1">
        <v>22716385</v>
      </c>
      <c r="C238" t="s">
        <v>104</v>
      </c>
      <c r="D238" t="s">
        <v>55</v>
      </c>
      <c r="E238" s="6">
        <v>13</v>
      </c>
      <c r="F238" s="6">
        <v>96</v>
      </c>
      <c r="G238" s="6">
        <v>785</v>
      </c>
      <c r="H238" s="2">
        <v>49743.51</v>
      </c>
      <c r="I238" s="2">
        <f>10*Table1[[#This Row],[Defaulted Support Amount (Annual)]]</f>
        <v>497435.10000000003</v>
      </c>
    </row>
    <row r="239" spans="1:9" x14ac:dyDescent="0.25">
      <c r="A239" t="s">
        <v>207</v>
      </c>
      <c r="B239" s="1">
        <v>23896962</v>
      </c>
      <c r="C239" t="s">
        <v>207</v>
      </c>
      <c r="D239" t="s">
        <v>2</v>
      </c>
      <c r="E239" s="6">
        <v>3</v>
      </c>
      <c r="F239" s="6">
        <v>4</v>
      </c>
      <c r="G239" s="6">
        <v>17</v>
      </c>
      <c r="H239" s="2">
        <v>160.4</v>
      </c>
      <c r="I239" s="2">
        <f>10*Table1[[#This Row],[Defaulted Support Amount (Annual)]]</f>
        <v>1604</v>
      </c>
    </row>
    <row r="240" spans="1:9" x14ac:dyDescent="0.25">
      <c r="A240" t="s">
        <v>208</v>
      </c>
      <c r="B240" s="1">
        <v>11414059</v>
      </c>
      <c r="C240" t="s">
        <v>78</v>
      </c>
      <c r="D240" t="s">
        <v>61</v>
      </c>
      <c r="E240" s="6">
        <v>4</v>
      </c>
      <c r="F240" s="6">
        <v>7</v>
      </c>
      <c r="G240" s="6">
        <v>25</v>
      </c>
      <c r="H240" s="2">
        <v>2701.84</v>
      </c>
      <c r="I240" s="2">
        <f>10*Table1[[#This Row],[Defaulted Support Amount (Annual)]]</f>
        <v>27018.400000000001</v>
      </c>
    </row>
    <row r="241" spans="1:9" x14ac:dyDescent="0.25">
      <c r="A241" t="s">
        <v>209</v>
      </c>
      <c r="B241" s="1">
        <v>16087876</v>
      </c>
      <c r="C241" t="s">
        <v>78</v>
      </c>
      <c r="D241" t="s">
        <v>59</v>
      </c>
      <c r="E241" s="6">
        <v>1</v>
      </c>
      <c r="F241" s="6">
        <v>4</v>
      </c>
      <c r="G241" s="6">
        <v>26</v>
      </c>
      <c r="H241" s="2">
        <v>2994</v>
      </c>
      <c r="I241" s="2">
        <f>10*Table1[[#This Row],[Defaulted Support Amount (Annual)]]</f>
        <v>29940</v>
      </c>
    </row>
    <row r="242" spans="1:9" x14ac:dyDescent="0.25">
      <c r="A242" t="s">
        <v>210</v>
      </c>
      <c r="B242" s="1">
        <v>3783123</v>
      </c>
      <c r="C242" t="s">
        <v>211</v>
      </c>
      <c r="D242" t="s">
        <v>2</v>
      </c>
      <c r="E242" s="6">
        <v>9</v>
      </c>
      <c r="F242" s="6">
        <v>12</v>
      </c>
      <c r="G242" s="6">
        <v>35</v>
      </c>
      <c r="H242" s="2">
        <v>6516.65</v>
      </c>
      <c r="I242" s="2">
        <f>10*Table1[[#This Row],[Defaulted Support Amount (Annual)]]</f>
        <v>65166.5</v>
      </c>
    </row>
    <row r="243" spans="1:9" x14ac:dyDescent="0.25">
      <c r="A243" t="s">
        <v>212</v>
      </c>
      <c r="B243" s="1">
        <v>5623244</v>
      </c>
      <c r="C243" t="s">
        <v>130</v>
      </c>
      <c r="D243" t="s">
        <v>131</v>
      </c>
      <c r="E243" s="6">
        <v>1</v>
      </c>
      <c r="F243" s="6">
        <v>1</v>
      </c>
      <c r="G243" s="6">
        <v>1</v>
      </c>
      <c r="H243" s="2">
        <v>235.2</v>
      </c>
      <c r="I243" s="2">
        <f>10*Table1[[#This Row],[Defaulted Support Amount (Annual)]]</f>
        <v>2352</v>
      </c>
    </row>
    <row r="244" spans="1:9" x14ac:dyDescent="0.25">
      <c r="A244" t="s">
        <v>213</v>
      </c>
      <c r="B244" s="1">
        <v>24824443</v>
      </c>
      <c r="C244" t="s">
        <v>213</v>
      </c>
      <c r="D244" t="s">
        <v>102</v>
      </c>
      <c r="E244" s="6">
        <v>20</v>
      </c>
      <c r="F244" s="6">
        <v>123</v>
      </c>
      <c r="G244" s="6">
        <v>945</v>
      </c>
      <c r="H244" s="2">
        <v>9818.9500000000007</v>
      </c>
      <c r="I244" s="2">
        <f>10*Table1[[#This Row],[Defaulted Support Amount (Annual)]]</f>
        <v>98189.5</v>
      </c>
    </row>
    <row r="245" spans="1:9" x14ac:dyDescent="0.25">
      <c r="A245" t="s">
        <v>214</v>
      </c>
      <c r="B245" s="1">
        <v>28008738</v>
      </c>
      <c r="C245" t="s">
        <v>215</v>
      </c>
      <c r="D245" t="s">
        <v>33</v>
      </c>
      <c r="E245" s="6">
        <v>3</v>
      </c>
      <c r="F245" s="6">
        <v>3</v>
      </c>
      <c r="G245" s="6">
        <v>5</v>
      </c>
      <c r="H245" s="2">
        <v>1107.83</v>
      </c>
      <c r="I245" s="2">
        <f>10*Table1[[#This Row],[Defaulted Support Amount (Annual)]]</f>
        <v>11078.3</v>
      </c>
    </row>
    <row r="246" spans="1:9" x14ac:dyDescent="0.25">
      <c r="A246" t="s">
        <v>214</v>
      </c>
      <c r="B246" s="1">
        <v>28008738</v>
      </c>
      <c r="C246" t="s">
        <v>215</v>
      </c>
      <c r="D246" t="s">
        <v>41</v>
      </c>
      <c r="E246" s="6">
        <v>4</v>
      </c>
      <c r="F246" s="6">
        <v>5</v>
      </c>
      <c r="G246" s="6">
        <v>27</v>
      </c>
      <c r="H246" s="2">
        <v>1545.15</v>
      </c>
      <c r="I246" s="2">
        <f>10*Table1[[#This Row],[Defaulted Support Amount (Annual)]]</f>
        <v>15451.5</v>
      </c>
    </row>
    <row r="247" spans="1:9" x14ac:dyDescent="0.25">
      <c r="A247" t="s">
        <v>216</v>
      </c>
      <c r="B247" s="1">
        <v>29765443</v>
      </c>
      <c r="C247" t="s">
        <v>216</v>
      </c>
      <c r="D247" t="s">
        <v>4</v>
      </c>
      <c r="E247" s="6">
        <v>4</v>
      </c>
      <c r="F247" s="6">
        <v>8</v>
      </c>
      <c r="G247" s="6">
        <v>21</v>
      </c>
      <c r="H247" s="2">
        <v>179</v>
      </c>
      <c r="I247" s="2">
        <f>10*Table1[[#This Row],[Defaulted Support Amount (Annual)]]</f>
        <v>1790</v>
      </c>
    </row>
    <row r="248" spans="1:9" x14ac:dyDescent="0.25">
      <c r="A248" t="s">
        <v>170</v>
      </c>
      <c r="B248" s="1">
        <v>3718426</v>
      </c>
      <c r="C248" t="s">
        <v>170</v>
      </c>
      <c r="D248" t="s">
        <v>171</v>
      </c>
      <c r="E248" s="6">
        <v>2</v>
      </c>
      <c r="F248" s="6">
        <v>56</v>
      </c>
      <c r="G248" s="6">
        <v>460</v>
      </c>
      <c r="H248" s="2">
        <v>27795.41</v>
      </c>
      <c r="I248" s="2">
        <f>10*Table1[[#This Row],[Defaulted Support Amount (Annual)]]</f>
        <v>277954.09999999998</v>
      </c>
    </row>
    <row r="249" spans="1:9" x14ac:dyDescent="0.25">
      <c r="A249" t="s">
        <v>217</v>
      </c>
      <c r="B249" s="1">
        <v>6580518</v>
      </c>
      <c r="C249" t="s">
        <v>211</v>
      </c>
      <c r="D249" t="s">
        <v>34</v>
      </c>
      <c r="E249" s="6">
        <v>2</v>
      </c>
      <c r="F249" s="6">
        <v>2</v>
      </c>
      <c r="G249" s="6">
        <v>4</v>
      </c>
      <c r="H249" s="2">
        <v>702</v>
      </c>
      <c r="I249" s="2">
        <f>10*Table1[[#This Row],[Defaulted Support Amount (Annual)]]</f>
        <v>7020</v>
      </c>
    </row>
    <row r="250" spans="1:9" x14ac:dyDescent="0.25">
      <c r="A250" t="s">
        <v>218</v>
      </c>
      <c r="B250" s="1">
        <v>4967360</v>
      </c>
      <c r="C250" t="s">
        <v>211</v>
      </c>
      <c r="D250" t="s">
        <v>4</v>
      </c>
      <c r="E250" s="6">
        <v>1</v>
      </c>
      <c r="F250" s="6">
        <v>1</v>
      </c>
      <c r="G250" s="6">
        <v>1</v>
      </c>
      <c r="H250" s="2">
        <v>47.92</v>
      </c>
      <c r="I250" s="2">
        <f>10*Table1[[#This Row],[Defaulted Support Amount (Annual)]]</f>
        <v>479.20000000000005</v>
      </c>
    </row>
    <row r="251" spans="1:9" x14ac:dyDescent="0.25">
      <c r="A251" t="s">
        <v>219</v>
      </c>
      <c r="B251" s="1">
        <v>4967725</v>
      </c>
      <c r="C251" t="s">
        <v>211</v>
      </c>
      <c r="D251" t="s">
        <v>55</v>
      </c>
      <c r="E251" s="6">
        <v>5</v>
      </c>
      <c r="F251" s="6">
        <v>6</v>
      </c>
      <c r="G251" s="6">
        <v>9</v>
      </c>
      <c r="H251" s="2">
        <v>956.86</v>
      </c>
      <c r="I251" s="2">
        <f>10*Table1[[#This Row],[Defaulted Support Amount (Annual)]]</f>
        <v>9568.6</v>
      </c>
    </row>
    <row r="252" spans="1:9" x14ac:dyDescent="0.25">
      <c r="A252" t="s">
        <v>220</v>
      </c>
      <c r="B252" s="1">
        <v>3911385</v>
      </c>
      <c r="C252" t="s">
        <v>211</v>
      </c>
      <c r="D252" t="s">
        <v>8</v>
      </c>
      <c r="E252" s="6">
        <v>1</v>
      </c>
      <c r="F252" s="6">
        <v>1</v>
      </c>
      <c r="G252" s="6">
        <v>6</v>
      </c>
      <c r="H252" s="2">
        <v>640</v>
      </c>
      <c r="I252" s="2">
        <f>10*Table1[[#This Row],[Defaulted Support Amount (Annual)]]</f>
        <v>6400</v>
      </c>
    </row>
    <row r="253" spans="1:9" x14ac:dyDescent="0.25">
      <c r="A253" t="s">
        <v>221</v>
      </c>
      <c r="B253" s="1">
        <v>5095856</v>
      </c>
      <c r="C253" t="s">
        <v>211</v>
      </c>
      <c r="D253" t="s">
        <v>30</v>
      </c>
      <c r="E253" s="6">
        <v>1</v>
      </c>
      <c r="F253" s="6">
        <v>2</v>
      </c>
      <c r="G253" s="6">
        <v>2</v>
      </c>
      <c r="H253" s="2">
        <v>366.24</v>
      </c>
      <c r="I253" s="2">
        <f>10*Table1[[#This Row],[Defaulted Support Amount (Annual)]]</f>
        <v>3662.4</v>
      </c>
    </row>
    <row r="254" spans="1:9" x14ac:dyDescent="0.25">
      <c r="A254" t="s">
        <v>222</v>
      </c>
      <c r="B254" s="1">
        <v>4967683</v>
      </c>
      <c r="C254" t="s">
        <v>211</v>
      </c>
      <c r="D254" t="s">
        <v>16</v>
      </c>
      <c r="E254" s="6">
        <v>5</v>
      </c>
      <c r="F254" s="6">
        <v>5</v>
      </c>
      <c r="G254" s="6">
        <v>9</v>
      </c>
      <c r="H254" s="2">
        <v>646.75</v>
      </c>
      <c r="I254" s="2">
        <f>10*Table1[[#This Row],[Defaulted Support Amount (Annual)]]</f>
        <v>6467.5</v>
      </c>
    </row>
    <row r="255" spans="1:9" x14ac:dyDescent="0.25">
      <c r="A255" t="s">
        <v>223</v>
      </c>
      <c r="B255" s="1">
        <v>29595170</v>
      </c>
      <c r="C255" t="s">
        <v>32</v>
      </c>
      <c r="D255" t="s">
        <v>34</v>
      </c>
      <c r="E255" s="6">
        <v>6</v>
      </c>
      <c r="F255" s="6">
        <v>23</v>
      </c>
      <c r="G255" s="6">
        <v>375</v>
      </c>
      <c r="H255" s="2">
        <v>3282.75</v>
      </c>
      <c r="I255" s="2">
        <f>10*Table1[[#This Row],[Defaulted Support Amount (Annual)]]</f>
        <v>32827.5</v>
      </c>
    </row>
    <row r="256" spans="1:9" x14ac:dyDescent="0.25">
      <c r="A256" t="s">
        <v>223</v>
      </c>
      <c r="B256" s="1">
        <v>29595170</v>
      </c>
      <c r="C256" t="s">
        <v>32</v>
      </c>
      <c r="D256" t="s">
        <v>59</v>
      </c>
      <c r="E256" s="6">
        <v>6</v>
      </c>
      <c r="F256" s="6">
        <v>8</v>
      </c>
      <c r="G256" s="6">
        <v>116</v>
      </c>
      <c r="H256" s="2">
        <v>3787.38</v>
      </c>
      <c r="I256" s="2">
        <f>10*Table1[[#This Row],[Defaulted Support Amount (Annual)]]</f>
        <v>37873.800000000003</v>
      </c>
    </row>
    <row r="257" spans="1:9" x14ac:dyDescent="0.25">
      <c r="A257" t="s">
        <v>224</v>
      </c>
      <c r="B257" s="1">
        <v>3744141</v>
      </c>
      <c r="C257" t="s">
        <v>224</v>
      </c>
      <c r="D257" t="s">
        <v>63</v>
      </c>
      <c r="E257" s="6">
        <v>2</v>
      </c>
      <c r="F257" s="6">
        <v>3</v>
      </c>
      <c r="G257" s="6">
        <v>15</v>
      </c>
      <c r="H257" s="2">
        <v>2884.8</v>
      </c>
      <c r="I257" s="2">
        <f>10*Table1[[#This Row],[Defaulted Support Amount (Annual)]]</f>
        <v>28848</v>
      </c>
    </row>
    <row r="258" spans="1:9" x14ac:dyDescent="0.25">
      <c r="A258" t="s">
        <v>241</v>
      </c>
      <c r="B258" s="1">
        <v>25619222</v>
      </c>
      <c r="C258" t="s">
        <v>242</v>
      </c>
      <c r="D258" t="s">
        <v>7</v>
      </c>
      <c r="E258" s="6">
        <v>12</v>
      </c>
      <c r="F258" s="6">
        <v>392</v>
      </c>
      <c r="G258" s="6">
        <v>1364</v>
      </c>
      <c r="H258" s="2">
        <v>568724.9</v>
      </c>
      <c r="I258" s="2">
        <f>10*Table1[[#This Row],[Defaulted Support Amount (Annual)]]</f>
        <v>5687249</v>
      </c>
    </row>
    <row r="259" spans="1:9" x14ac:dyDescent="0.25">
      <c r="A259" t="s">
        <v>241</v>
      </c>
      <c r="B259" s="1">
        <v>25619222</v>
      </c>
      <c r="C259" t="s">
        <v>242</v>
      </c>
      <c r="D259" t="s">
        <v>57</v>
      </c>
      <c r="E259" s="6">
        <v>1</v>
      </c>
      <c r="F259" s="6">
        <v>5</v>
      </c>
      <c r="G259" s="6">
        <v>15</v>
      </c>
      <c r="H259" s="2">
        <v>21991.8</v>
      </c>
      <c r="I259" s="2">
        <f>10*Table1[[#This Row],[Defaulted Support Amount (Annual)]]</f>
        <v>219918</v>
      </c>
    </row>
    <row r="260" spans="1:9" x14ac:dyDescent="0.25">
      <c r="A260" t="s">
        <v>241</v>
      </c>
      <c r="B260" s="1">
        <v>25619222</v>
      </c>
      <c r="C260" t="s">
        <v>242</v>
      </c>
      <c r="D260" t="s">
        <v>15</v>
      </c>
      <c r="E260" s="6">
        <v>1</v>
      </c>
      <c r="F260" s="6">
        <v>5</v>
      </c>
      <c r="G260" s="6">
        <v>16</v>
      </c>
      <c r="H260" s="2">
        <v>10278.6</v>
      </c>
      <c r="I260" s="2">
        <f>10*Table1[[#This Row],[Defaulted Support Amount (Annual)]]</f>
        <v>102786</v>
      </c>
    </row>
    <row r="261" spans="1:9" x14ac:dyDescent="0.25">
      <c r="A261" t="s">
        <v>225</v>
      </c>
      <c r="B261" s="1">
        <v>10288207</v>
      </c>
      <c r="C261" t="s">
        <v>78</v>
      </c>
      <c r="D261" t="s">
        <v>75</v>
      </c>
      <c r="E261" s="6">
        <v>5</v>
      </c>
      <c r="F261" s="6">
        <v>155</v>
      </c>
      <c r="G261" s="6">
        <v>1145</v>
      </c>
      <c r="H261" s="2">
        <v>451394.4</v>
      </c>
      <c r="I261" s="2">
        <f>10*Table1[[#This Row],[Defaulted Support Amount (Annual)]]</f>
        <v>4513944</v>
      </c>
    </row>
    <row r="262" spans="1:9" x14ac:dyDescent="0.25">
      <c r="A262" t="s">
        <v>226</v>
      </c>
      <c r="B262" s="1">
        <v>26899971</v>
      </c>
      <c r="C262" t="s">
        <v>1</v>
      </c>
      <c r="D262" t="s">
        <v>15</v>
      </c>
      <c r="E262" s="6">
        <v>4</v>
      </c>
      <c r="F262" s="6">
        <v>51</v>
      </c>
      <c r="G262" s="6">
        <v>229</v>
      </c>
      <c r="H262" s="2">
        <v>20134.87</v>
      </c>
      <c r="I262" s="2">
        <f>10*Table1[[#This Row],[Defaulted Support Amount (Annual)]]</f>
        <v>201348.69999999998</v>
      </c>
    </row>
    <row r="263" spans="1:9" x14ac:dyDescent="0.25">
      <c r="A263" t="s">
        <v>227</v>
      </c>
      <c r="B263" s="1">
        <v>27576503</v>
      </c>
      <c r="C263" t="s">
        <v>227</v>
      </c>
      <c r="D263" t="s">
        <v>59</v>
      </c>
      <c r="E263" s="6">
        <v>2</v>
      </c>
      <c r="F263" s="6">
        <v>24</v>
      </c>
      <c r="G263" s="6">
        <v>110</v>
      </c>
      <c r="H263" s="2">
        <v>5483.38</v>
      </c>
      <c r="I263" s="2">
        <f>10*Table1[[#This Row],[Defaulted Support Amount (Annual)]]</f>
        <v>54833.8</v>
      </c>
    </row>
    <row r="264" spans="1:9" x14ac:dyDescent="0.25">
      <c r="A264" s="4" t="s">
        <v>236</v>
      </c>
      <c r="B264" s="4"/>
      <c r="C264" s="4"/>
      <c r="D264" s="4"/>
      <c r="E264" s="7">
        <f>SUBTOTAL(109,Table1[Defaulted CBG Count])</f>
        <v>33304</v>
      </c>
      <c r="F264" s="7">
        <f>SUBTOTAL(109,Table1[Defaulted Block Count])</f>
        <v>273529</v>
      </c>
      <c r="G264" s="7">
        <f>SUBTOTAL(109,Table1[Defaulted Location Count])</f>
        <v>1693971</v>
      </c>
      <c r="H264" s="5">
        <f>SUBTOTAL(109,Table1[Defaulted Support Amount (Annual)])</f>
        <v>311935120.88999969</v>
      </c>
      <c r="I264" s="5">
        <f>SUBTOTAL(109,Table1[Defaulted Support Amount (10-year)])</f>
        <v>3119351208.9000001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A904 - USAC Defaults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2023-05-30T12:33:02Z</dcterms:created>
  <dcterms:modified xsi:type="dcterms:W3CDTF">2023-05-30T12:33:07Z</dcterms:modified>
</cp:coreProperties>
</file>